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60" windowWidth="15600" windowHeight="7290" tabRatio="963" activeTab="2"/>
  </bookViews>
  <sheets>
    <sheet name="1. Анкетна карта" sheetId="5" r:id="rId1"/>
    <sheet name="2. Променливи" sheetId="1" r:id="rId2"/>
    <sheet name="3. Показатели за качество" sheetId="2" r:id="rId3"/>
    <sheet name="Пояснения" sheetId="63" r:id="rId4"/>
  </sheets>
  <externalReferences>
    <externalReference r:id="rId5"/>
  </externalReferences>
  <definedNames>
    <definedName name="_xlnm._FilterDatabase" localSheetId="3" hidden="1">Пояснения!$A$2:$F$157</definedName>
    <definedName name="_xlnm.Print_Area" localSheetId="1">'2. Променливи'!$A$1:$G$126</definedName>
    <definedName name="_xlnm.Print_Area" localSheetId="2">'3. Показатели за качество'!$A$1:$H$48</definedName>
    <definedName name="Year">#REF!</definedName>
    <definedName name="Z_0B349829_3F54_4163_960D_ECAFCC24CFC8_.wvu.PrintArea" localSheetId="1" hidden="1">'2. Променливи'!$B$1:$E$7</definedName>
    <definedName name="Z_0B349829_3F54_4163_960D_ECAFCC24CFC8_.wvu.PrintArea" localSheetId="2" hidden="1">'3. Показатели за качество'!$A$1:$E$6</definedName>
    <definedName name="Z_40B752E9_F1B2_49B8_8062_4CC854FDABFB_.wvu.PrintArea" localSheetId="1" hidden="1">'2. Променливи'!$B$1:$E$7</definedName>
    <definedName name="Z_40B752E9_F1B2_49B8_8062_4CC854FDABFB_.wvu.PrintArea" localSheetId="2" hidden="1">'3. Показатели за качество'!$A$1:$E$6</definedName>
    <definedName name="Z_E23DBFBB_7C2B_43B5_8169_5032323B5185_.wvu.PrintArea" localSheetId="1" hidden="1">'2. Променливи'!$B$1:$E$7</definedName>
    <definedName name="Z_E23DBFBB_7C2B_43B5_8169_5032323B5185_.wvu.PrintArea" localSheetId="2" hidden="1">'3. Показатели за качество'!$A$1:$E$6</definedName>
    <definedName name="Амортизации" hidden="1">[1]Инвестиции!$A$43:$IV$43</definedName>
    <definedName name="Амортизации_първа_год" hidden="1">[1]Инвестиции!$E$40</definedName>
    <definedName name="Брутна_печалба" localSheetId="0">#REF!</definedName>
    <definedName name="Брутна_печалба" localSheetId="3">#REF!</definedName>
    <definedName name="Брутна_печалба">#REF!</definedName>
    <definedName name="Вземания_по_ДДС" localSheetId="0">#REF!</definedName>
    <definedName name="Вземания_по_ДДС" localSheetId="3">#REF!</definedName>
    <definedName name="Вземания_по_ДДС">#REF!</definedName>
    <definedName name="Вземания_по_получени_през_периода_съучастия" hidden="1">'[1]Собствен капитал'!$A$7:$IV$7</definedName>
    <definedName name="Внесен_ДДС" localSheetId="0">#REF!</definedName>
    <definedName name="Внесен_ДДС" localSheetId="3">#REF!</definedName>
    <definedName name="Внесен_ДДС">#REF!</definedName>
    <definedName name="ВС_1" localSheetId="0">#REF!</definedName>
    <definedName name="ВС_1" localSheetId="3">#REF!</definedName>
    <definedName name="ВС_1">#REF!</definedName>
    <definedName name="ВС_2" localSheetId="0">#REF!</definedName>
    <definedName name="ВС_2" localSheetId="3">#REF!</definedName>
    <definedName name="ВС_2">#REF!</definedName>
    <definedName name="ВС_3" localSheetId="0">#REF!</definedName>
    <definedName name="ВС_3" localSheetId="3">#REF!</definedName>
    <definedName name="ВС_3">#REF!</definedName>
    <definedName name="ВС_4" localSheetId="0">#REF!</definedName>
    <definedName name="ВС_4" localSheetId="3">#REF!</definedName>
    <definedName name="ВС_4">#REF!</definedName>
    <definedName name="ВС_5" localSheetId="0">#REF!</definedName>
    <definedName name="ВС_5" localSheetId="3">#REF!</definedName>
    <definedName name="ВС_5">#REF!</definedName>
    <definedName name="Всичко_инвестиции" localSheetId="0">#REF!</definedName>
    <definedName name="Всичко_инвестиции" localSheetId="3">#REF!</definedName>
    <definedName name="Всичко_инвестиции">#REF!</definedName>
    <definedName name="Външни_услуги" localSheetId="0">#REF!</definedName>
    <definedName name="Външни_услуги" localSheetId="3">#REF!</definedName>
    <definedName name="Външни_услуги">#REF!</definedName>
    <definedName name="Данъци" localSheetId="0">#REF!</definedName>
    <definedName name="Данъци" localSheetId="3">#REF!</definedName>
    <definedName name="Данъци">#REF!</definedName>
    <definedName name="Данъчен_период" localSheetId="0">#REF!</definedName>
    <definedName name="Данъчен_период" localSheetId="3">#REF!</definedName>
    <definedName name="Данъчен_период">#REF!</definedName>
    <definedName name="Дни_на_оборот_на_запасите" localSheetId="0">#REF!</definedName>
    <definedName name="Дни_на_оборот_на_запасите" localSheetId="3">#REF!</definedName>
    <definedName name="Дни_на_оборот_на_запасите">#REF!</definedName>
    <definedName name="Дял_на_продажбите_на_кредит" localSheetId="0">#REF!</definedName>
    <definedName name="Дял_на_продажбите_на_кредит" localSheetId="3">#REF!</definedName>
    <definedName name="Дял_на_продажбите_на_кредит">#REF!</definedName>
    <definedName name="Електроенергия" hidden="1">[1]Себестойност!$A$124:$IV$124</definedName>
    <definedName name="Задължения_по_ДДС" localSheetId="0">#REF!</definedName>
    <definedName name="Задължения_по_ДДС" localSheetId="3">#REF!</definedName>
    <definedName name="Задължения_по_ДДС">#REF!</definedName>
    <definedName name="Зона_1" localSheetId="0">#REF!</definedName>
    <definedName name="Зона_1" localSheetId="3">#REF!</definedName>
    <definedName name="Зона_1">#REF!</definedName>
    <definedName name="Зона_2" localSheetId="0">#REF!</definedName>
    <definedName name="Зона_2" localSheetId="3">#REF!</definedName>
    <definedName name="Зона_2">#REF!</definedName>
    <definedName name="Зона_3" localSheetId="0">#REF!</definedName>
    <definedName name="Зона_3" localSheetId="3">#REF!</definedName>
    <definedName name="Зона_3">#REF!</definedName>
    <definedName name="Зона_4" localSheetId="0">#REF!</definedName>
    <definedName name="Зона_4" localSheetId="3">#REF!</definedName>
    <definedName name="Зона_4">#REF!</definedName>
    <definedName name="Зона_5" localSheetId="0">#REF!</definedName>
    <definedName name="Зона_5" localSheetId="3">#REF!</definedName>
    <definedName name="Зона_5">#REF!</definedName>
    <definedName name="Лихви" localSheetId="0">#REF!</definedName>
    <definedName name="Лихви" localSheetId="3">#REF!</definedName>
    <definedName name="Лихви">#REF!</definedName>
    <definedName name="Материали" localSheetId="0">#REF!</definedName>
    <definedName name="Материали" localSheetId="3">#REF!</definedName>
    <definedName name="Материали">#REF!</definedName>
    <definedName name="Намаление_на_собствения_капитал" hidden="1">'[1]Собствен капитал'!$A$6:$IV$6</definedName>
    <definedName name="Намаление_на_финансиранията" localSheetId="0">#REF!</definedName>
    <definedName name="Намаление_на_финансиранията" localSheetId="3">#REF!</definedName>
    <definedName name="Намаление_на_финансиранията">#REF!</definedName>
    <definedName name="Начална_година" localSheetId="0">#REF!</definedName>
    <definedName name="Начална_година" localSheetId="3">#REF!</definedName>
    <definedName name="Начална_година">#REF!</definedName>
    <definedName name="Общо_разходи_за_заплати" localSheetId="0">#REF!</definedName>
    <definedName name="Общо_разходи_за_заплати" localSheetId="3">#REF!</definedName>
    <definedName name="Общо_разходи_за_заплати">#REF!</definedName>
    <definedName name="Отчетна_стойност_на_продадените_стоки" hidden="1">[1]Себестойност!$A$125:$IV$125</definedName>
    <definedName name="Печалба_загуба" localSheetId="0">#REF!</definedName>
    <definedName name="Печалба_загуба" localSheetId="3">#REF!</definedName>
    <definedName name="Печалба_загуба">#REF!</definedName>
    <definedName name="Платен_ДДС" localSheetId="0">#REF!</definedName>
    <definedName name="Платен_ДДС" localSheetId="3">#REF!</definedName>
    <definedName name="Платен_ДДС">#REF!</definedName>
    <definedName name="Погасяване_главници_ДЗ" localSheetId="0">#REF!</definedName>
    <definedName name="Погасяване_главници_ДЗ" localSheetId="3">#REF!</definedName>
    <definedName name="Погасяване_главници_ДЗ">#REF!</definedName>
    <definedName name="Погасяване_главници_КЗ" localSheetId="0">#REF!</definedName>
    <definedName name="Погасяване_главници_КЗ" localSheetId="3">#REF!</definedName>
    <definedName name="Погасяване_главници_КЗ">#REF!</definedName>
    <definedName name="Погасяване_главници_ОЗ" localSheetId="0">#REF!</definedName>
    <definedName name="Погасяване_главници_ОЗ" localSheetId="3">#REF!</definedName>
    <definedName name="Погасяване_главници_ОЗ">#REF!</definedName>
    <definedName name="Получен_ДДС_от_бюджета_през_периода" localSheetId="0">#REF!</definedName>
    <definedName name="Получен_ДДС_от_бюджета_през_периода" localSheetId="3">#REF!</definedName>
    <definedName name="Получен_ДДС_от_бюджета_през_периода">#REF!</definedName>
    <definedName name="Получени_вземания_по_ЗДВ" hidden="1">'[1]Собствен капитал'!$A$5:$IV$5</definedName>
    <definedName name="Получени_ДЗ" localSheetId="0">#REF!</definedName>
    <definedName name="Получени_ДЗ" localSheetId="3">#REF!</definedName>
    <definedName name="Получени_ДЗ">#REF!</definedName>
    <definedName name="Получени_КЗ" localSheetId="0">#REF!</definedName>
    <definedName name="Получени_КЗ" localSheetId="3">#REF!</definedName>
    <definedName name="Получени_КЗ">#REF!</definedName>
    <definedName name="Получени_ОЗ" localSheetId="0">#REF!</definedName>
    <definedName name="Получени_ОЗ" localSheetId="3">#REF!</definedName>
    <definedName name="Получени_ОЗ">#REF!</definedName>
    <definedName name="Получени_съучастия" hidden="1">'[1]Собствен капитал'!$A$4:$IV$4</definedName>
    <definedName name="Получени_финансирания" localSheetId="0">#REF!</definedName>
    <definedName name="Получени_финансирания" localSheetId="3">#REF!</definedName>
    <definedName name="Получени_финансирания">#REF!</definedName>
    <definedName name="Продажби" localSheetId="0">#REF!</definedName>
    <definedName name="Продажби" localSheetId="3">#REF!</definedName>
    <definedName name="Продажби">#REF!</definedName>
    <definedName name="Разходи_за_външни_услуги" localSheetId="0">#REF!</definedName>
    <definedName name="Разходи_за_външни_услуги" localSheetId="3">#REF!</definedName>
    <definedName name="Разходи_за_външни_услуги">#REF!</definedName>
    <definedName name="Разходи_за_материали" localSheetId="0">#REF!</definedName>
    <definedName name="Разходи_за_материали" localSheetId="3">#REF!</definedName>
    <definedName name="Разходи_за_материали">#REF!</definedName>
    <definedName name="Разходи_за_осигуровки" localSheetId="0">#REF!</definedName>
    <definedName name="Разходи_за_осигуровки" localSheetId="3">#REF!</definedName>
    <definedName name="Разходи_за_осигуровки">#REF!</definedName>
    <definedName name="Срок_на_плащане" localSheetId="0">#REF!</definedName>
    <definedName name="Срок_на_плащане" localSheetId="3">#REF!</definedName>
    <definedName name="Срок_на_плащане">#REF!</definedName>
    <definedName name="Срок_на_събиране_на_вземанията" localSheetId="0">#REF!</definedName>
    <definedName name="Срок_на_събиране_на_вземанията" localSheetId="3">#REF!</definedName>
    <definedName name="Срок_на_събиране_на_вземанията">#REF!</definedName>
    <definedName name="Ставка_ДДС" localSheetId="0">#REF!</definedName>
    <definedName name="Ставка_ДДС" localSheetId="3">#REF!</definedName>
    <definedName name="Ставка_ДДС">#REF!</definedName>
    <definedName name="Събран_ДДС" localSheetId="0">#REF!</definedName>
    <definedName name="Събран_ДДС" localSheetId="3">#REF!</definedName>
    <definedName name="Събран_ДДС">#REF!</definedName>
    <definedName name="Услуга_1" localSheetId="0">#REF!</definedName>
    <definedName name="Услуга_1" localSheetId="3">#REF!</definedName>
    <definedName name="Услуга_1">#REF!</definedName>
    <definedName name="Услуга_2" localSheetId="0">#REF!</definedName>
    <definedName name="Услуга_2" localSheetId="3">#REF!</definedName>
    <definedName name="Услуга_2">#REF!</definedName>
    <definedName name="Услуга_3" localSheetId="0">#REF!</definedName>
    <definedName name="Услуга_3" localSheetId="3">#REF!</definedName>
    <definedName name="Услуга_3">#REF!</definedName>
    <definedName name="Услуга_4" localSheetId="0">#REF!</definedName>
    <definedName name="Услуга_4" localSheetId="3">#REF!</definedName>
    <definedName name="Услуга_4">#REF!</definedName>
    <definedName name="Услуга_5" localSheetId="0">#REF!</definedName>
    <definedName name="Услуга_5" localSheetId="3">#REF!</definedName>
    <definedName name="Услуга_5">#REF!</definedName>
    <definedName name="Услуги_и_др." hidden="1">[1]Себестойност!$A$126:$IV$126</definedName>
    <definedName name="ЧПП" localSheetId="0">#REF!</definedName>
    <definedName name="ЧПП" localSheetId="3">#REF!</definedName>
    <definedName name="ЧПП">#REF!</definedName>
  </definedNames>
  <calcPr calcId="145621"/>
</workbook>
</file>

<file path=xl/calcChain.xml><?xml version="1.0" encoding="utf-8"?>
<calcChain xmlns="http://schemas.openxmlformats.org/spreadsheetml/2006/main">
  <c r="E68" i="1" l="1"/>
  <c r="G36" i="1" l="1"/>
  <c r="G31" i="1"/>
  <c r="E62" i="1" l="1"/>
  <c r="A4" i="5" l="1"/>
  <c r="A3" i="5"/>
  <c r="E31" i="1"/>
  <c r="E36" i="1"/>
  <c r="E95" i="1" l="1"/>
  <c r="E31" i="2" l="1"/>
  <c r="H31" i="2" s="1"/>
  <c r="E30" i="2"/>
  <c r="H30" i="2" s="1"/>
  <c r="E25" i="2"/>
  <c r="H25" i="2" s="1"/>
  <c r="E19" i="2"/>
  <c r="H19" i="2" s="1"/>
  <c r="E14" i="2" l="1"/>
  <c r="H14" i="2" s="1"/>
  <c r="E15" i="2"/>
  <c r="H15" i="2" s="1"/>
  <c r="E12" i="2" l="1"/>
  <c r="H12" i="2" s="1"/>
  <c r="E13" i="2" l="1"/>
  <c r="H13" i="2" s="1"/>
  <c r="A3" i="1" l="1"/>
  <c r="E7" i="2" l="1"/>
  <c r="H7" i="2" s="1"/>
  <c r="A4" i="1" l="1"/>
  <c r="A4" i="2"/>
  <c r="E100" i="1"/>
  <c r="E46" i="1"/>
  <c r="E41" i="1"/>
  <c r="E94" i="1" l="1"/>
  <c r="F46" i="1" l="1"/>
  <c r="F41" i="1"/>
  <c r="F36" i="1"/>
  <c r="F31" i="1"/>
  <c r="E11" i="2" l="1"/>
  <c r="H11" i="2" s="1"/>
  <c r="E36" i="2" l="1"/>
  <c r="H36" i="2" s="1"/>
  <c r="E35" i="2"/>
  <c r="H35" i="2" s="1"/>
  <c r="E34" i="2"/>
  <c r="H34" i="2" s="1"/>
  <c r="E33" i="2"/>
  <c r="H33" i="2" s="1"/>
  <c r="E24" i="2"/>
  <c r="H24" i="2" s="1"/>
  <c r="E23" i="2"/>
  <c r="H23" i="2" s="1"/>
  <c r="E22" i="2"/>
  <c r="H22" i="2" s="1"/>
  <c r="E20" i="2"/>
  <c r="H20" i="2" s="1"/>
  <c r="E18" i="2"/>
  <c r="H18" i="2" s="1"/>
  <c r="E17" i="2"/>
  <c r="H17" i="2" s="1"/>
  <c r="E16" i="2"/>
  <c r="H16" i="2" s="1"/>
  <c r="E32" i="2" l="1"/>
  <c r="H32" i="2" s="1"/>
  <c r="E10" i="2"/>
  <c r="H10" i="2" s="1"/>
  <c r="E8" i="2" l="1"/>
  <c r="H8" i="2" s="1"/>
  <c r="E9" i="2"/>
  <c r="H9" i="2" s="1"/>
  <c r="E21" i="2" l="1"/>
  <c r="H21" i="2" s="1"/>
  <c r="E29" i="2" l="1"/>
  <c r="H29" i="2" s="1"/>
  <c r="E27" i="2" l="1"/>
  <c r="H27" i="2" s="1"/>
  <c r="E28" i="2" l="1"/>
  <c r="H28" i="2" s="1"/>
  <c r="E26" i="2" l="1"/>
  <c r="H26" i="2" s="1"/>
  <c r="A3" i="2" l="1"/>
</calcChain>
</file>

<file path=xl/comments1.xml><?xml version="1.0" encoding="utf-8"?>
<comments xmlns="http://schemas.openxmlformats.org/spreadsheetml/2006/main">
  <authors>
    <author>dk-kpeev</author>
    <author>lllll</author>
  </authors>
  <commentList>
    <comment ref="G7" authorId="0">
      <text>
        <r>
          <rPr>
            <b/>
            <sz val="9"/>
            <color indexed="81"/>
            <rFont val="Tahoma"/>
            <family val="2"/>
            <charset val="204"/>
          </rPr>
          <t>ДКЕВР:</t>
        </r>
        <r>
          <rPr>
            <sz val="9"/>
            <color indexed="81"/>
            <rFont val="Tahoma"/>
            <family val="2"/>
            <charset val="204"/>
          </rPr>
          <t xml:space="preserve">
Всички редове са задължителни!</t>
        </r>
      </text>
    </comment>
    <comment ref="B16" authorId="1">
      <text>
        <r>
          <rPr>
            <b/>
            <sz val="9"/>
            <color indexed="81"/>
            <rFont val="Tahoma"/>
            <family val="2"/>
            <charset val="204"/>
          </rPr>
          <t>КЕВР:</t>
        </r>
        <r>
          <rPr>
            <sz val="9"/>
            <color indexed="81"/>
            <rFont val="Tahoma"/>
            <family val="2"/>
            <charset val="204"/>
          </rPr>
          <t xml:space="preserve">
посочва се основанието, на което дружеството изпълнява дейността В и К оператор - (договор, концесия, ПЧП, решение на МС или ОС или друго)</t>
        </r>
      </text>
    </comment>
    <comment ref="B17" authorId="1">
      <text>
        <r>
          <rPr>
            <b/>
            <sz val="9"/>
            <color indexed="81"/>
            <rFont val="Tahoma"/>
            <family val="2"/>
            <charset val="204"/>
          </rPr>
          <t>КЕВР:</t>
        </r>
        <r>
          <rPr>
            <sz val="9"/>
            <color indexed="81"/>
            <rFont val="Tahoma"/>
            <family val="2"/>
            <charset val="204"/>
          </rPr>
          <t xml:space="preserve">
в случай на необходимост добавете редове</t>
        </r>
      </text>
    </comment>
  </commentList>
</comments>
</file>

<file path=xl/comments2.xml><?xml version="1.0" encoding="utf-8"?>
<comments xmlns="http://schemas.openxmlformats.org/spreadsheetml/2006/main">
  <authors>
    <author>Miroslav Mitkov</author>
  </authors>
  <commentList>
    <comment ref="E61" authorId="0">
      <text>
        <r>
          <rPr>
            <b/>
            <sz val="9"/>
            <color indexed="81"/>
            <rFont val="Tahoma"/>
            <family val="2"/>
            <charset val="204"/>
          </rPr>
          <t>Miroslav Mitkov:</t>
        </r>
        <r>
          <rPr>
            <sz val="9"/>
            <color indexed="81"/>
            <rFont val="Tahoma"/>
            <family val="2"/>
            <charset val="204"/>
          </rPr>
          <t xml:space="preserve">
Остава да се допълни с изисквания на ДКЕВР
Да се отрази в модела който да ще попълват операторите</t>
        </r>
      </text>
    </comment>
    <comment ref="E65" authorId="0">
      <text>
        <r>
          <rPr>
            <b/>
            <sz val="9"/>
            <color indexed="81"/>
            <rFont val="Tahoma"/>
            <family val="2"/>
            <charset val="204"/>
          </rPr>
          <t>Miroslav Mitkov:</t>
        </r>
        <r>
          <rPr>
            <sz val="9"/>
            <color indexed="81"/>
            <rFont val="Tahoma"/>
            <family val="2"/>
            <charset val="204"/>
          </rPr>
          <t xml:space="preserve">
Да се отрази в модела който да ще попълват операторите</t>
        </r>
      </text>
    </comment>
    <comment ref="C100" authorId="0">
      <text>
        <r>
          <rPr>
            <b/>
            <sz val="9"/>
            <color indexed="81"/>
            <rFont val="Tahoma"/>
            <family val="2"/>
            <charset val="204"/>
          </rPr>
          <t>Miroslav Mitkov:</t>
        </r>
        <r>
          <rPr>
            <sz val="9"/>
            <color indexed="81"/>
            <rFont val="Tahoma"/>
            <family val="2"/>
            <charset val="204"/>
          </rPr>
          <t xml:space="preserve">
За коментар - на пректика това са приходите от продажба на вода и приходите от лихви за забавени плащания.
</t>
        </r>
      </text>
    </comment>
    <comment ref="C101" authorId="0">
      <text>
        <r>
          <rPr>
            <b/>
            <sz val="9"/>
            <color indexed="81"/>
            <rFont val="Tahoma"/>
            <family val="2"/>
            <charset val="204"/>
          </rPr>
          <t>Miroslav Mitkov:</t>
        </r>
        <r>
          <rPr>
            <sz val="9"/>
            <color indexed="81"/>
            <rFont val="Tahoma"/>
            <family val="2"/>
            <charset val="204"/>
          </rPr>
          <t xml:space="preserve">
Виж определенията</t>
        </r>
      </text>
    </comment>
    <comment ref="C104" authorId="0">
      <text>
        <r>
          <rPr>
            <b/>
            <sz val="9"/>
            <color indexed="81"/>
            <rFont val="Tahoma"/>
            <family val="2"/>
            <charset val="204"/>
          </rPr>
          <t>Miroslav Mitkov:</t>
        </r>
        <r>
          <rPr>
            <sz val="9"/>
            <color indexed="81"/>
            <rFont val="Tahoma"/>
            <family val="2"/>
            <charset val="204"/>
          </rPr>
          <t xml:space="preserve">
Същото като предходния коментар
</t>
        </r>
      </text>
    </comment>
    <comment ref="C105" authorId="0">
      <text>
        <r>
          <rPr>
            <b/>
            <sz val="9"/>
            <color indexed="81"/>
            <rFont val="Tahoma"/>
            <family val="2"/>
            <charset val="204"/>
          </rPr>
          <t>Miroslav Mitkov:</t>
        </r>
        <r>
          <rPr>
            <sz val="9"/>
            <color indexed="81"/>
            <rFont val="Tahoma"/>
            <family val="2"/>
            <charset val="204"/>
          </rPr>
          <t xml:space="preserve">
Виж определенията</t>
        </r>
      </text>
    </comment>
    <comment ref="C108" authorId="0">
      <text>
        <r>
          <rPr>
            <b/>
            <sz val="9"/>
            <color indexed="81"/>
            <rFont val="Tahoma"/>
            <family val="2"/>
            <charset val="204"/>
          </rPr>
          <t>Miroslav Mitkov:</t>
        </r>
        <r>
          <rPr>
            <sz val="9"/>
            <color indexed="81"/>
            <rFont val="Tahoma"/>
            <family val="2"/>
            <charset val="204"/>
          </rPr>
          <t xml:space="preserve">
Същото като предходния коментар
</t>
        </r>
      </text>
    </comment>
    <comment ref="C109" authorId="0">
      <text>
        <r>
          <rPr>
            <b/>
            <sz val="9"/>
            <color indexed="81"/>
            <rFont val="Tahoma"/>
            <family val="2"/>
            <charset val="204"/>
          </rPr>
          <t>Miroslav Mitkov:</t>
        </r>
        <r>
          <rPr>
            <sz val="9"/>
            <color indexed="81"/>
            <rFont val="Tahoma"/>
            <family val="2"/>
            <charset val="204"/>
          </rPr>
          <t xml:space="preserve">
Виж определенията</t>
        </r>
      </text>
    </comment>
  </commentList>
</comments>
</file>

<file path=xl/sharedStrings.xml><?xml version="1.0" encoding="utf-8"?>
<sst xmlns="http://schemas.openxmlformats.org/spreadsheetml/2006/main" count="865" uniqueCount="543">
  <si>
    <t>№</t>
  </si>
  <si>
    <t>Описание на параметъра</t>
  </si>
  <si>
    <t>F1</t>
  </si>
  <si>
    <t>..............................................</t>
  </si>
  <si>
    <t>(подпис)</t>
  </si>
  <si>
    <t>(подпис и печат)</t>
  </si>
  <si>
    <t>iE5</t>
  </si>
  <si>
    <t>iD51a</t>
  </si>
  <si>
    <t>iD62a</t>
  </si>
  <si>
    <t>iD63a</t>
  </si>
  <si>
    <t>iD64a</t>
  </si>
  <si>
    <t>iD65a</t>
  </si>
  <si>
    <t>D51a</t>
  </si>
  <si>
    <t>D62a</t>
  </si>
  <si>
    <t>D63a</t>
  </si>
  <si>
    <t>D64a</t>
  </si>
  <si>
    <t>D65a</t>
  </si>
  <si>
    <t>iD51b</t>
  </si>
  <si>
    <t>iD62b</t>
  </si>
  <si>
    <t>iD63b</t>
  </si>
  <si>
    <t>iD64b</t>
  </si>
  <si>
    <t>iD65b</t>
  </si>
  <si>
    <t>D51b</t>
  </si>
  <si>
    <t>D62b</t>
  </si>
  <si>
    <t>D63b</t>
  </si>
  <si>
    <t>D64b</t>
  </si>
  <si>
    <t>D65b</t>
  </si>
  <si>
    <t>iD98</t>
  </si>
  <si>
    <t>iD99</t>
  </si>
  <si>
    <t>D35</t>
  </si>
  <si>
    <t>D35n</t>
  </si>
  <si>
    <t>H1n</t>
  </si>
  <si>
    <t>n</t>
  </si>
  <si>
    <t>〖F1〗_n</t>
  </si>
  <si>
    <t>iC8</t>
  </si>
  <si>
    <t>D28</t>
  </si>
  <si>
    <t>C8</t>
  </si>
  <si>
    <t>F16</t>
  </si>
  <si>
    <t>E10</t>
  </si>
  <si>
    <t>wE4</t>
  </si>
  <si>
    <t>wE2</t>
  </si>
  <si>
    <t>iD97</t>
  </si>
  <si>
    <t>wD38a</t>
  </si>
  <si>
    <t>wD38b</t>
  </si>
  <si>
    <t>wD44</t>
  </si>
  <si>
    <t>wC1</t>
  </si>
  <si>
    <t>wF14</t>
  </si>
  <si>
    <t>zD1</t>
  </si>
  <si>
    <t>A3</t>
  </si>
  <si>
    <t>wD13</t>
  </si>
  <si>
    <t>wA2</t>
  </si>
  <si>
    <t>wA15</t>
  </si>
  <si>
    <t>wA14</t>
  </si>
  <si>
    <t xml:space="preserve">D20 </t>
  </si>
  <si>
    <t>Ефективност на разходите за услугата доставяне на вода на потребителите</t>
  </si>
  <si>
    <t>G1</t>
  </si>
  <si>
    <t>G4</t>
  </si>
  <si>
    <t xml:space="preserve">Ефективност на разходите за услугата отвеждане на отпадъчни води </t>
  </si>
  <si>
    <t>iwG1b</t>
  </si>
  <si>
    <t>iwG4b</t>
  </si>
  <si>
    <t xml:space="preserve">Ефективност на разходите за услугата пречистване на отпадъчни води </t>
  </si>
  <si>
    <t>iwG1c</t>
  </si>
  <si>
    <t>iwG4c</t>
  </si>
  <si>
    <t>iG99</t>
  </si>
  <si>
    <t>iG98</t>
  </si>
  <si>
    <t>iG97</t>
  </si>
  <si>
    <t>iF98</t>
  </si>
  <si>
    <t>F24</t>
  </si>
  <si>
    <t>wF20</t>
  </si>
  <si>
    <t xml:space="preserve">iF88 </t>
  </si>
  <si>
    <t>iF99</t>
  </si>
  <si>
    <t>F23</t>
  </si>
  <si>
    <t>iF17</t>
  </si>
  <si>
    <t>F18</t>
  </si>
  <si>
    <t>F19</t>
  </si>
  <si>
    <t>wF12</t>
  </si>
  <si>
    <t xml:space="preserve">wF13 </t>
  </si>
  <si>
    <t xml:space="preserve">wF14 </t>
  </si>
  <si>
    <t xml:space="preserve">iwF15 </t>
  </si>
  <si>
    <t xml:space="preserve">wF16 </t>
  </si>
  <si>
    <t xml:space="preserve">iF89 </t>
  </si>
  <si>
    <t xml:space="preserve">iE8 </t>
  </si>
  <si>
    <t>iE10</t>
  </si>
  <si>
    <t xml:space="preserve">iwE8 </t>
  </si>
  <si>
    <t xml:space="preserve">iwE10 </t>
  </si>
  <si>
    <t>B1</t>
  </si>
  <si>
    <t>C24</t>
  </si>
  <si>
    <t>wB1</t>
  </si>
  <si>
    <t>C29</t>
  </si>
  <si>
    <t>Параметър</t>
  </si>
  <si>
    <t>Данни за В и К оператора</t>
  </si>
  <si>
    <t>Описание</t>
  </si>
  <si>
    <t>попълва се от В и К оператора</t>
  </si>
  <si>
    <t>1.1</t>
  </si>
  <si>
    <t>1.3</t>
  </si>
  <si>
    <t>ЕИК по БУЛСТАТ:</t>
  </si>
  <si>
    <t>2</t>
  </si>
  <si>
    <t>2.1</t>
  </si>
  <si>
    <t>2.2</t>
  </si>
  <si>
    <t>Главен счетоводител:</t>
  </si>
  <si>
    <t>ПК1</t>
  </si>
  <si>
    <t>ПК2а</t>
  </si>
  <si>
    <t>ПК2б</t>
  </si>
  <si>
    <t>ПК2в</t>
  </si>
  <si>
    <t>ПК3</t>
  </si>
  <si>
    <t>ПК5</t>
  </si>
  <si>
    <t>ПК6a</t>
  </si>
  <si>
    <t>ПК7а</t>
  </si>
  <si>
    <t>ПК7б</t>
  </si>
  <si>
    <t>ПК8</t>
  </si>
  <si>
    <t>ПК9</t>
  </si>
  <si>
    <t>ПК10</t>
  </si>
  <si>
    <t>ПК11а</t>
  </si>
  <si>
    <t>ПК11б</t>
  </si>
  <si>
    <t>ПК11в</t>
  </si>
  <si>
    <t>ПК11г</t>
  </si>
  <si>
    <t>ПК12а</t>
  </si>
  <si>
    <t>ПК12б</t>
  </si>
  <si>
    <t>ПК12в</t>
  </si>
  <si>
    <t>ПК12г</t>
  </si>
  <si>
    <t>ПК13</t>
  </si>
  <si>
    <t>ПК14а</t>
  </si>
  <si>
    <t>ПК14б</t>
  </si>
  <si>
    <t>ПК15а</t>
  </si>
  <si>
    <t>ПК15б</t>
  </si>
  <si>
    <t>Формула</t>
  </si>
  <si>
    <t>Източник на информация</t>
  </si>
  <si>
    <t>Пояснения</t>
  </si>
  <si>
    <t>ПК1=F1/iE5*100</t>
  </si>
  <si>
    <t>ПК2a=iD51a/D51a*100</t>
  </si>
  <si>
    <t xml:space="preserve"> iD51a=iD62a+iD63a+iD64a+iD65a</t>
  </si>
  <si>
    <t>D51a=D62a+D63a+D64a+D65a</t>
  </si>
  <si>
    <t>ПК2б=iD51b/D51b*100</t>
  </si>
  <si>
    <t xml:space="preserve"> iD51b=iD62b+iD63b+iD64b+iD65b</t>
  </si>
  <si>
    <t>D51b=D62b+D63b+D64b+D65b</t>
  </si>
  <si>
    <t>ПК2в=iD98/iD99*100</t>
  </si>
  <si>
    <t>ПК3=(D35/F1*24*365)*1000</t>
  </si>
  <si>
    <t xml:space="preserve">Сумата от всички случаи в разглежданият период (календарна година), на произведенията между броя на засегнатото население от прекъсване на водоснабдяването и съответстващото му време в часове (брой засегнато население*'часове). </t>
  </si>
  <si>
    <t xml:space="preserve">Общият брой на засегнато население за разглежданият период от прекъсване на водоснабдяването, независимо от причината, умножено по съответстващото време на прекъсването. </t>
  </si>
  <si>
    <t>ПК5=D28/C8*100</t>
  </si>
  <si>
    <t>ПК7a=(wE4/iE5)*100</t>
  </si>
  <si>
    <t>ПК7б=(wE2/iE5)*100</t>
  </si>
  <si>
    <t>ПК9=(wd38a+wD38b+wD44)/wC1*100</t>
  </si>
  <si>
    <t>Сумират се броя на запушванията на канализационната мрежа в сградните канализационни отклонения, в частта за която е отговорен ВиК оператора за разглеждания период (календарната година)</t>
  </si>
  <si>
    <t>ПК10=wF14/E10*10000</t>
  </si>
  <si>
    <t>ПК11a=zD1/A3</t>
  </si>
  <si>
    <t>Изчислява се като сума от действителното потребление на ел.енергия от всички мощности за изпомпване на вода и друго потребление на ел.енергия за производство и разпределение. Следва да бъде отчетена чрез електромери.Следва да бъдат включени всички кВч за:
 - Изпомпване на сурова (не-питейна) вода 
 - Пречистване (обеззаразяване) на вода
 - Доставяне/разпределение на чиста вода
 - Друго потребление за довеждане и разпределение на вода.
Не се включва електроенергията, която се изразходва за административни цели.</t>
  </si>
  <si>
    <t>ПК11б=wD13/wA2</t>
  </si>
  <si>
    <t>ПК11в=wA15/wA14*100</t>
  </si>
  <si>
    <t>ПК11г=D20/C8*100</t>
  </si>
  <si>
    <t>ПК12a=G1/G4</t>
  </si>
  <si>
    <t>ЕСРО</t>
  </si>
  <si>
    <t>ПК12б=iwG1b/iwG4b</t>
  </si>
  <si>
    <t>ПК12в=iwG1c/iwG4c</t>
  </si>
  <si>
    <t>ПК12г=(iG99-(iG98-iG97))/(iG99+iG97)*100</t>
  </si>
  <si>
    <t>ПК13=iF98/iF99*100</t>
  </si>
  <si>
    <t>iF98=F24+wF20+iF88</t>
  </si>
  <si>
    <t>iF99=F23+wF12+iF89</t>
  </si>
  <si>
    <t xml:space="preserve">F23=F16+iF17+F18+F19 </t>
  </si>
  <si>
    <t>wF12=wF13+wF14+iwF15 +wF16</t>
  </si>
  <si>
    <t>ПК14a=iE8/iЕ10*100</t>
  </si>
  <si>
    <t>ПК14б=iwE8/iwE10*100</t>
  </si>
  <si>
    <t>ПК15a=B1/C24*1000</t>
  </si>
  <si>
    <t>Система за администриране на човешки ресурси</t>
  </si>
  <si>
    <t>Регистър на активите</t>
  </si>
  <si>
    <t>ПК15б=wB1/C29*1000</t>
  </si>
  <si>
    <t>Справка № 1
Анкетна карта</t>
  </si>
  <si>
    <t>1</t>
  </si>
  <si>
    <t>Данни за търговското дружество</t>
  </si>
  <si>
    <t>Наименование на дружеството:</t>
  </si>
  <si>
    <t>Седалище:</t>
  </si>
  <si>
    <t>1.4</t>
  </si>
  <si>
    <t>Адрес на управление:</t>
  </si>
  <si>
    <t>1.5</t>
  </si>
  <si>
    <t>Дружеството се представлява от:</t>
  </si>
  <si>
    <t>1.6</t>
  </si>
  <si>
    <t>Рег.номер по ЗЗЛД в КЗЛД:</t>
  </si>
  <si>
    <t>1.7</t>
  </si>
  <si>
    <t>Рег.номер по ЗДДС, издаден на:</t>
  </si>
  <si>
    <t>1.8</t>
  </si>
  <si>
    <t>В и К оператор по силата на:</t>
  </si>
  <si>
    <t>1.9</t>
  </si>
  <si>
    <t>Съдружници/акционери; дялове</t>
  </si>
  <si>
    <t>Данни за кореспонденция</t>
  </si>
  <si>
    <t xml:space="preserve">Адрес за кореспонденция: </t>
  </si>
  <si>
    <t xml:space="preserve">Лица за кореспонденция: </t>
  </si>
  <si>
    <t>2.2.1</t>
  </si>
  <si>
    <t>сл. тел.:</t>
  </si>
  <si>
    <t>мобилен тел.:</t>
  </si>
  <si>
    <t xml:space="preserve">факс: </t>
  </si>
  <si>
    <t>e-mail:</t>
  </si>
  <si>
    <t>2.2.2</t>
  </si>
  <si>
    <t>2.2.3</t>
  </si>
  <si>
    <t>2.2.4</t>
  </si>
  <si>
    <t>2.2.5</t>
  </si>
  <si>
    <t xml:space="preserve">Секретар: </t>
  </si>
  <si>
    <t>%</t>
  </si>
  <si>
    <t>1. Попълват се само клетките в жълт цвят</t>
  </si>
  <si>
    <t>Отчет</t>
  </si>
  <si>
    <t xml:space="preserve"> </t>
  </si>
  <si>
    <t>Верификация</t>
  </si>
  <si>
    <t>Верифициране на данните се извършва с предоставяне на информация от системата за фактуриране на ВиК оператора и регистрите на НСИ.</t>
  </si>
  <si>
    <t>Система за фактуриране на ВиК оператора и регистрите на НСИ</t>
  </si>
  <si>
    <t xml:space="preserve">Променливата F1 се изчислява по следния начин: от общия брой на населението, регистрирано по постоянен адрес (iE5), се изважда броят на населението, което: 
 - попада в обслужваната от ВиК оператора територия, но не получава услугата доставяне на вода;
- се обслужва от друг В и К оператор.
В случаите, когато има частично предоставяне на услугата доставяне на вода в определено населено място, броят на населението, което ползва услугата, се изважда от общия брой на населението в съответното населено място. Населението, което получава услугата доставяне на вода в частично обслужваните населени места, се изчислява, като броя на потребителите, които получават услугата се умножи по средния брой на лицата от домакинство, приложим за съответното населено място, по данни от последното преброяване на НСИ.
</t>
  </si>
  <si>
    <t>Регистър на НСИ</t>
  </si>
  <si>
    <t xml:space="preserve">Променливата iE5 се изчислява въз основа на данни от Националния статистически институт (НСИ). </t>
  </si>
  <si>
    <t>Верифицирането на данните се извършва с предоставяне на писмено становище от съответната районна здравна инспекция (РЗИ) за отчетната година.</t>
  </si>
  <si>
    <t>Регистър за лабораторни изследвания (или еквивалентен), поддържан от В и К оператора</t>
  </si>
  <si>
    <t>При изчисляването на iD51a се сумират направените анализи за различните показатели за качеството на водата, предназначена за питейно-битови цели в големи зони на водоснабдяване, определени в Приложение №1 на  Наредба №9 от 16.03.2001 г. за качествата на водата предназначена за питейно-битови цели , отговарящи на нормативните изисквания за големи зони на водоснабдяване от ВиК оператора за отчетната година.</t>
  </si>
  <si>
    <t>При изчисляването D51a се сумират направените анализи за различните показатели за качеството на водата, предназначена за питейно-битови цели в големи зони на водоснабдяване, определени в Приложение №1 на  Наредба №9 от 16.03.2001 г. за качествата на водата предназначена за питейно-битови цели от ВиК оператора за отчетната година. От получената сума се изваждат броя на анализите, които показват отклонения, разрешени по реда на наредбата по чл. 135, т. 3 от Закона за водите .</t>
  </si>
  <si>
    <t>При изчисляването iD51b се сумира общия брой на направените анализи за различните показатели за качеството на водата, предназначена за питейно-битови цели в малки зони на водоснабдяване, определени в Приложение №1 на  Наредба №9 от 16.03.2001 г. за качествата на водата предназначена за питейно-битови цели , отговарящи на нормативните изисквания за малки зони на водоснабдяване от ВиК оператора за отчетната година.</t>
  </si>
  <si>
    <t>При изчисляването D51b се сумира общия брой на направените анализи за различните показатели за качеството на водата, предназначена за питейно-битови цели в малки зони на водоснабдяване, определени в Приложение №1 на  Наредба №9 от 16.03.2001 г. за качествата на водата предназначена за питейно-битови цели от ВиК оператора за отчетната година. От получената сума се изваждат броя на анализите, които показват отклонения, разрешени по реда на наредбата по чл. 135, т. 3 от Закона за водите.</t>
  </si>
  <si>
    <t>Верифицирането на данните се извършва с предоставяне на писмено становище от съответната РЗИ за отчетната година.</t>
  </si>
  <si>
    <t>При изчисляването на iD98 се сумират всички зони на водоснабдяване, които са с изпълнен мониторинг за отчетната година.</t>
  </si>
  <si>
    <t>При изчисляването на iD99 се сумират всички зони на водоснабдяване в обслужваната от ВиК оператора територия, за отчетната година.</t>
  </si>
  <si>
    <t>Верифицирането на данните се извършва с предоставяне на информация от регистъра на авариите, система за фактуриране и ГИС</t>
  </si>
  <si>
    <t>Регистър за авариите (или еквивалентен), поддържан от ВиК оператора</t>
  </si>
  <si>
    <t>Система за фактуриране на ВиК оператора, ГИС или еквивалентна база данни</t>
  </si>
  <si>
    <t>Засегнато население от прекъсване на водоснабдяването се определя на база на справка от географската информационна система (ГИС) на В и К оператора или друга база данни, която показва взаимовръзка на потребителите и водоснабдителната мрежа. Въз основа на тази справка се установява броят на засегнатите потребители при съответното прекъсване на водоснабдяването. Полученият брой се умножава по средния брой на лица от домакинство, приложим за съответната територия, по данни от последното преброяване на НСИ.</t>
  </si>
  <si>
    <t>Верифицирането на данните се извършва с предоставяне на информация от система за фактуриране на ВиК оператора, ГИС или еквивалентна база данни</t>
  </si>
  <si>
    <t>Система за фактуриране на ВиК оператора, база данни</t>
  </si>
  <si>
    <t>ГИС или еквивалентна база данни</t>
  </si>
  <si>
    <t>Променливата iC8 се изчислява като средна стойност, равна на сбора на общата дължина на довеждащите водопроводи и разпределителната водопроводна мрежа, експлоатирани от ВиК оператора от първия и последния месец на отчетната година, разделен на две.</t>
  </si>
  <si>
    <t>Верифицирането на данните се извършва с предоставяне на информация от регистър за авриите, ГИС или еквивалентна база данни</t>
  </si>
  <si>
    <t xml:space="preserve">Променливата C8 се изчислява като средна стойност, равна на сбора на общата дължина на довеждащите водопроводи и разпределителната водопроводна мрежа, експлоатирани от ВиК оператора от първия и последния месец на отчетната година, разделен на две. При изчисляването на променливата се включват само водопроводи за питейна вода и не се включват водопроводи, които още не са в експлоатация или са изведени от експлоатация. </t>
  </si>
  <si>
    <t>E10 се изчислява като средна стойност, равна на сбора на броя на потребителите регистрирани в системата за фактуриране на ВиК оператора за първия и последния месец на отчетната година, разделен на две.</t>
  </si>
  <si>
    <t>Системата за фактуриране на ВиК оператора и регистрите на НСИ</t>
  </si>
  <si>
    <t xml:space="preserve">
Променливата wE4 се изчислява по следния начин: от общия брой на населението, регистрирано по постоянен адрес (iE5), се изважда броят на населението, което: 
- попада в обслужваната от ВиК оператора територия, но не получава услугата отвеждане на отпадъчни води;  
- не се обслужва от ВиК оператора.
В случаите, когато има частично предоставяне на услугата отвеждане на отпадъчни  води в определено населено място, броят на населението, което ползва услугата, се изважда от общия брой на населението в съответното населено място. Населението, което получава услугата отвеждане на отпадъчни води в частично обслужваните населени места, се изчислява, като броя на потребителите, които получават услугата, се умножи по средния брой на лицата от домакинство, приложим за съответното населено място, по данни от последното преброяване на НСИ.
</t>
  </si>
  <si>
    <t>Верифицирането на данните се извършва с предоставяне на информация от системата за фактуриране на ВиК оператора и регистрите на НСИ.</t>
  </si>
  <si>
    <t xml:space="preserve">Променливата wE2 се изчислява по следния начин: от общия брой на населението, регистрирано по постоянен адрес (iE5), се изважда броят на населението, което: 
- попада в обслужваната от ВиК оператора територия, но не получава услугата пречистване на отпадъчни води;
- не се обслужва от ВиК оператора.
В случаите, когато има частично предоставяне на услугата пречистване на отпадъчни  води в определено населено място, броят на населението, което ползва услугата, се изважда от общия брой на населението в съответното населено място. Населението, което получава услугата пречистване на отпадъчни води в частично обслужваните населени места, се изчислява, като броя на потребителите, които получават услугата, се умножи по средния брой на лицата от домакинство, приложим за съответното населено място, по данни от последното преброяване на НСИ.
</t>
  </si>
  <si>
    <t>Верифициране на информацията се извършва с предоставяне на информация от Министерството на околната среда и водите (МОСВ),  регистъра за лабораторни изследвания (или еквивалентен), плановете за взимане на проби и разрешителните за заустване.</t>
  </si>
  <si>
    <t>При изчисляването на iD97 се сумира броят на пробите, отговарящи на условията, включени в разрешителните за заустване, за отчетната година.</t>
  </si>
  <si>
    <t>Верифициране на данните се извършва с предоставяне на информация от съответните регистри.</t>
  </si>
  <si>
    <t>При изчисляването на wD38a се сумират запушванията на канализационната мрежа, различни от тези в сградните канализационни отклонения и тези, причинени от разрушаване на структурата на канала, за отчетната година. В сбора не се включват запушванията в помпените станции</t>
  </si>
  <si>
    <t>При изчисляването на wD44 се сумират запушванията на канализационната мрежа в резултат на структурно разрушаване на канала за отчетната година.</t>
  </si>
  <si>
    <t>Променливата wC1 се изчислява като средна стойност, равна на сбора на общата дължина на канализационната мрежа за първия и последния месец на календарната година, разделен на две. При изчисляването на променливата не се включва дължината на сградните канализационни отклонения.</t>
  </si>
  <si>
    <t>Верифицирането на информацията се извършва с предоставяне на информация от регистъра на оплакванията от потребители (или еквивалентен) и системата за фактуриране, поддържани от  В и К оператора.</t>
  </si>
  <si>
    <t>Регистър за оплаквания от потребители (или еквивалентен)</t>
  </si>
  <si>
    <t>При изчисляването на wF14 се сумират оплакванията за наводнения на имоти от канализационната система за отчетната година.</t>
  </si>
  <si>
    <t xml:space="preserve">Системата за фактуриране на ВиК оператора </t>
  </si>
  <si>
    <t>Верифицирането на данните се извършва с предоставяне на информация от съответните бази данни и регистъра за производствено-техническо обслужване (или еквивалентен).</t>
  </si>
  <si>
    <t>Регистър за производствено-техническо обслужване (или еквивалентен)</t>
  </si>
  <si>
    <t>При изчисляването на A3(Q4, съгласно Наредба № 1 от 5.05.2006 г. за утвърждаване на Методика за определяне на допустимите загуби на вода във водоснабдителните системи) се сумира общото количество постъпила вода на вход водоснабдителна система  за отчетната година.</t>
  </si>
  <si>
    <t>Верифициране на данните се извършва с предоставяне на информация от съответните бази данни и регистри.</t>
  </si>
  <si>
    <t>При изчисляването на wA2 се сумира общото количество постъпила за пречистване отпадъчна вода на вход ПСОВ  за отчетната година.</t>
  </si>
  <si>
    <t>Верифициране на данните се извършва с предоставяне на информация от регистъра за утайките (или еквивалентен).</t>
  </si>
  <si>
    <t>Регистър за утайките (или еквивалентен)</t>
  </si>
  <si>
    <t>При изчисляването на wA15 се сумира общото количество на сухото тегло на утайките от експлоатираните от В и К оператора ПСОВ, произведени през годината, предхождаща отчетната година, и оползотворени до края на отчетната година, съгласно методите за оползотворяване на утайки описани в Националния план за управление на утайки от градските пречиствателни станции за отпадъчни води в България.</t>
  </si>
  <si>
    <t>При изчисляването на wA14 се сумира общото количество на сухото тегло на утайките от експлоатираните от В и К оператора ПСОВ, произведени през годината, предхождаща отчетната година.</t>
  </si>
  <si>
    <t>Верифициране на данните се извършва с предоставяне на информация от съответните регистри и ГИС.</t>
  </si>
  <si>
    <t>Регистър инвестиции (или еквивалентен)</t>
  </si>
  <si>
    <t>При изчисляването на D20 се сумират дължините на подменените и обновени разпределителни и довеждащи водопроводи за отчетната година.</t>
  </si>
  <si>
    <t xml:space="preserve">Променливата C8 се изчислява като средна стойност, равна на сбора на общата дължина на довеждащите водопроводи и разпределителната водопроводна мрежа, експлоатирани от ВиК оператора през първия и последния месец на календарната година, разделен на две. При изчисляването на променливата се включват само водопроводи за питейна вода и не се включват водопроводи, които още не са в експлоатация или са изведени от експлоатация. </t>
  </si>
  <si>
    <t>Верифициране на данните се извършва с предоставяне на информация от ЕСРО.</t>
  </si>
  <si>
    <t>Верифицирането на данните се извършва с предоставяне на информация от регистър на оплаквания от потребители (или еквивалентен).</t>
  </si>
  <si>
    <t xml:space="preserve">Променливата iF98  се изчислява като сбор от отговорените оплаквания от потребители на ВиК оператора за отчетната година от:
 - услуга доставяне на вода
 - услуга отвеждане и пречистване на отпадъчни води
 - фактуриране за услугите по доставяне на вода, отвеждане и пречистване на отпадъчни води.
</t>
  </si>
  <si>
    <t xml:space="preserve">Променливата iF99 се изчислява като сбор от общия брой на оплакванията, регистрирани в регистър на оплаквания от потребители на ВиК оператора за отчетната година, от:
 - услуга доставяне на вода
 - услуга отвеждане и пречистване на отпадъчни води
 - фактуриране за услугите по доставяне на вода, отвеждане и пречистване на отпадъчни води
</t>
  </si>
  <si>
    <t xml:space="preserve">Верифициране на данните се извършва с предоставяне на информация от съответните бази данни.  </t>
  </si>
  <si>
    <t>Бази данни за сключени и изпълнени договори за присъединяване на Ви К оператора</t>
  </si>
  <si>
    <t>Променливата iE8 се изчислява като се съберат всички поземлени имоти, присъединени към водоснабдителната система в сроковете и при условията, посочени в окончателните договори за присъединяване по чл. 84, ал. 2 от Закона за устройство на територията за отчетната година.</t>
  </si>
  <si>
    <t>Променливата iE10 се изчислява като се съберат всички окончателни договори за присъединяване към водоснабдителната система, по които са изпълнени предварителните условия за присъединяване и сроковете за присъединяване изтичат до края на отчетната година.</t>
  </si>
  <si>
    <t>Верифициране на данните се извършва с предоставяне на информация от съответните бази данни.</t>
  </si>
  <si>
    <t>Променливата iwE8се изчислява като се съберат всички поземлени имоти, присъединени към канализационната система в сроковете и при условията, посочени в окончателните договори за присъединяване по чл. 84, ал. 2 от Закона за устройство на територията за отчетната година.</t>
  </si>
  <si>
    <t>Променливата iwE10 се изчислява като се съберат всички окончателни договори за присъединяване към канализационната система, по които са изпълнени предварителните условия за присъединяване и сроковете за присъединяване изтичат до края на отчетната година.</t>
  </si>
  <si>
    <t>Верифициране на данните се извършва с предоставяне на информация от програмата за администриране на персонала и регистъра на активите (или еквивалентни бази данни).</t>
  </si>
  <si>
    <t>Програма за администриране на персонала</t>
  </si>
  <si>
    <t>Променливата C24 се изчислява като средна стойност, равна на сбора на броя на сградните водопроводни отклонения за първия и последния месец на календарната година, разделен на две.</t>
  </si>
  <si>
    <t>Променливата C29 се изчислява като средна стойност, равна на сбора на броя на сградните канализационни  отклонения за първия и последния месец на календарната година разделен на две.</t>
  </si>
  <si>
    <t xml:space="preserve">Разликата между водата на вход водоснабдителна система A3 (Q4 съгласно Наредба №1 от 5-ти май 2006  ) и общата законна консумация, A15 (Q5 съгласно Наредба №1 от 5-ти май 2006) представлява общите загуби на вода (Q6 съгласно Наредба №1 от 5-ти май 2006). Общите загуби на вода се изчисляват за отчетната година.
В допълнение на подадената информация за общи загуби на вода, В и К операторът подава  информация за количествата вода, предоставена на  други ВиК оператори, както и информация за количествата вода, предоставена за непитейни нужди за отчетната година.
Информацията, необходима за изчисляване на ПК4: Общи загуби на вода във водоснабдителните системи, се взема от системата за фактуриране, бази данни с измерените количества вода на вход водоснабдителна система и бази данни за изчисляване на неизмерената законна консумация или еквивалентни, поддържани от ВиК оператора.
</t>
  </si>
  <si>
    <t>ПК8=iD97/iD96*100</t>
  </si>
  <si>
    <t>iD96</t>
  </si>
  <si>
    <t>При изчисляването на iD96 се сумира общия брой проби за качество на отпадъчните води, изискуеми съгласно разрешителните за заустване, за отчетната година.</t>
  </si>
  <si>
    <t>Справка № 2
Променливи за изчисление на показателите за качество на предоставяните В и К услуги</t>
  </si>
  <si>
    <t xml:space="preserve">Справка № 3
Показатели за качество на предоставяните В и К услуги </t>
  </si>
  <si>
    <t>кВтч</t>
  </si>
  <si>
    <t>Приложение № 7</t>
  </si>
  <si>
    <t>Управител:</t>
  </si>
  <si>
    <t>Указания за попълване на справката:</t>
  </si>
  <si>
    <t>тон с.в.</t>
  </si>
  <si>
    <t>Индикатор</t>
  </si>
  <si>
    <t>Променлива</t>
  </si>
  <si>
    <t xml:space="preserve">Управител/Изп.директор: </t>
  </si>
  <si>
    <t xml:space="preserve">Гл. счетоводител/Фин.директор: </t>
  </si>
  <si>
    <t>Гл. техник/Техн. директор:</t>
  </si>
  <si>
    <t>Отчетените приходи за услуга доставяне на вода на потребителите съгласно ЕСРО е общата сума на оперативните приходи, намалени със сумата на разходите за придобиване на ДА по стопански начин за услугата доставяне на вода, в лева за календарната година. Разходите за придобиване на ДА по стопански начин се изваждат само в случаите, когато ВиК операторът отразява този тип разходи, като еквивалентна сума в оперативните приходи. В случаите когато ВиК операторът отразява направените разходи за придобиване на ДА по стопански начин директно към стойността на съответния ДА, те не се изваждат. В сумата на общите приходи се включват и проходите от лихви за забавени плащания, отнасящи се до услугата доставяне на вода</t>
  </si>
  <si>
    <t>Общите отчетени разходи за услуга доставяне вода на потребителите съгласно ЕСРО е общата сума на оперативните, нетният размер на разходите за лихви (разходи за лихви – приходи за лихви), амортизацията на активите свързани с предоставянето на услугата, намалена със сумата на разходите за придобиване на активи по стопански начин.</t>
  </si>
  <si>
    <t>Отчетените приходи за услугата отвеждане на отпадъчни води на потребителите съгласно ЕСРО е общата сума на оперативните приходи, намалени със сумата на разходите за придобиване на ДА по стопански начин за услугата отвеждане на отпадъчни води, в лева за календарната година. Разходите за придобиване на ДА по стопански начин се изваждат само в случаите, когато ВиК операторът отразява този тип разходи, като еквивалентна сума в оперативните приходи. В случаите когато ВиК операторът отразява направените разходи за придобиване на ДА по стопански начин директно към стойността на съответния ДА, те не се изваждат. В сумата на общите приходи се включват и проходите от лихви за забавени плащания, отнасящи се до услугата отвеждане на отпадъчни води.</t>
  </si>
  <si>
    <t>Общите отчетени разходи за услугата отвеждане на отпадъчни води на потребителите съгласно ЕСРО е общата сума на оперативните, нетният размер на разходите за лихви (разходи за лихви – приходи за лихви), амортизацията на активите свързани с предоставянето на услугата, намалена със сумата на разходите за придобиване на активи по стопански начин.</t>
  </si>
  <si>
    <t>Отчетените приходи за услугата пречистване на отпадъчни води на потребителите съгласно ЕСРО е общата сума на оперативните приходи, намалени със сумата на разходите за придобиване на ДА по стопански начин за услугата пречистване на отпадъчни води, в лева за календарната година. Разходите за придобиване на ДА по стопански начин се изваждат само в случаите, когато ВиК операторът отразява този тип разходи, като еквивалентна сума в оперативните приходи. В случаите когато ВиК операторът отразява направените разходи за придобиване на ДА по стопански начин директно към стойността на съответния ДА, те не се изваждат. В сумата на общите приходи се включват и проходите от лихви за забавени плащания, отнасящи се за услугата пречистване на отпадъчни води.</t>
  </si>
  <si>
    <t>Общите отчетени разходи за услугата пречистване на отпадъчни води на потребителите съгласно ЕСРО е общата сума на оперативните, нетният размер на разходите за лихви (разходи за лихви – приходи за лихви), амортизацията на активите свързани с предоставянето на услугата, намалена със сумата на разходите за придобиване на активи по стопански начин.</t>
  </si>
  <si>
    <t xml:space="preserve">Променливата iG99 е общата сума на приходите с включен ДДС за услугите по доставяне на вода и отвеждане и пречистване на отпадъчни води на потребителите съгласно ЕСРО. Променливата се определя, като от общата сума на оперативните приходи се извади сумата на разходите за придобиване на дълготрайни активи (ДА) по стопански начин за услугите по доставяне на вода и отвеждане и пречистване на отпадъчни води на потребителите, в лева, за отчетната година. Разходите за придобиване на ДА по стопански начин се изваждат само в случаите, когато ВиК операторът отразява този тип разходи като еквивалентна сума в оперативните приходи. В случаите, когато ВиК операторът отразява направените разходи за придобиване на ДА по стопански начин директно към стойността на съответния ДА, те не се изваждат. В сумата на общите приходи се включват и проходите от лихви за забавени плащания. </t>
  </si>
  <si>
    <t>Променливата iG98 е общата сума на вземанията на В и К оператора към потребители и от доставчици и потребители към края на отчетната година, съгласно ЕСРО. Обезценката на вземанията и задълженията не се взема за целите на изчисляване на индикатора</t>
  </si>
  <si>
    <t>Променливата iG97 е общата сума на вземанията на В и К оператора към доставчици и потребители към края на годината, предхождаща отчетната година, съгласно ЕСРО. Обезценката на вземанията и задълженията не се взема за целите на изчисляване на индикатора.съгласно ЕСРО. Обезценката на вземанията и задълженията не се взема за целите на изчисляване на индикатора.</t>
  </si>
  <si>
    <t>Променливата B1 се изчислява като средна стойност, равна на сбора на персонала на еквивалентна пълна заетост (ЕПЗ), ангажиран за предоставянето на услугата доставяне на вода на потребителите (като се включва постоянно назначения и временно назначения персонал) за първия и последния месец на отчетната година, разделен на две.</t>
  </si>
  <si>
    <t xml:space="preserve">Променливата wB1се изчислява като средна стойност, равна на сбора на персонала на еквивалентна пълна заетост (ЕПЗ) ангажиран за предоставянето на услугите отвеждане и пречистване на отпадъчни води (като се включва постоянно назначения и временно назначения персонал) за първия и последния месец на отчетната година, разделен на две. </t>
  </si>
  <si>
    <t>iDMAm</t>
  </si>
  <si>
    <t>iDMAt</t>
  </si>
  <si>
    <t>ПК4а</t>
  </si>
  <si>
    <t>ПК4б</t>
  </si>
  <si>
    <t>Ед. мярка</t>
  </si>
  <si>
    <t xml:space="preserve">м3/км/ден) </t>
  </si>
  <si>
    <t>кВч/м3</t>
  </si>
  <si>
    <t>бр/1 000 СВО</t>
  </si>
  <si>
    <t>бр/1 000 СКО</t>
  </si>
  <si>
    <t>бр/100км/год</t>
  </si>
  <si>
    <t>бр/10 000 потреб</t>
  </si>
  <si>
    <t xml:space="preserve">Ниво на покритие с водоснабдителни услуги </t>
  </si>
  <si>
    <t xml:space="preserve">Качество на питейната вода в големи зони на водоснабдяване </t>
  </si>
  <si>
    <t xml:space="preserve">Качество на питейната вода в малки зони на водоснабдяване </t>
  </si>
  <si>
    <t xml:space="preserve">Мониторинг на качеството на питейната вода </t>
  </si>
  <si>
    <t xml:space="preserve">Непрекъснатост на водоснабдяването </t>
  </si>
  <si>
    <t xml:space="preserve">Общи загуби на вода във водоснабдителните системи </t>
  </si>
  <si>
    <t xml:space="preserve">Аварии по водопроводната мрежа </t>
  </si>
  <si>
    <t xml:space="preserve">Налягане във водоснабдителната система </t>
  </si>
  <si>
    <t xml:space="preserve">Ниво на покритие с услуги по отвеждане на отпадъчни води </t>
  </si>
  <si>
    <t>Ниво на покритие с услуги по пречистване на отпадъчни води</t>
  </si>
  <si>
    <t xml:space="preserve">Качество на отпадъчните води  </t>
  </si>
  <si>
    <t xml:space="preserve">Аварии на канализационната мрежа </t>
  </si>
  <si>
    <t xml:space="preserve">Наводнения в имоти на трети лица, причинени от канализацията </t>
  </si>
  <si>
    <t xml:space="preserve"> Енергийна ефективност за дейността по  доставяне на вода на потребителите</t>
  </si>
  <si>
    <t xml:space="preserve">Енергийна ефективност за дейността по пречистване на отпадъчни води </t>
  </si>
  <si>
    <t>Оползотворяване на утайките от ПСОВ</t>
  </si>
  <si>
    <t xml:space="preserve">Рехабилитация на водопроводната мрежа </t>
  </si>
  <si>
    <t xml:space="preserve">Събираемост </t>
  </si>
  <si>
    <t xml:space="preserve">Срок за отговор на писмени жалби на потребителите  </t>
  </si>
  <si>
    <t xml:space="preserve">Присъединяване към водоснабдителната система </t>
  </si>
  <si>
    <t>Присъединяване към канализационната система</t>
  </si>
  <si>
    <t xml:space="preserve">Ефективност на персонала за услугата доставяне на вода на потребителите </t>
  </si>
  <si>
    <t xml:space="preserve">Ефективност на персонала за услугите отвеждане и пречистване </t>
  </si>
  <si>
    <t>ПК</t>
  </si>
  <si>
    <t>ПК11д</t>
  </si>
  <si>
    <t>Активен контрол на течовете</t>
  </si>
  <si>
    <t>ПК12д</t>
  </si>
  <si>
    <t>ПК12е</t>
  </si>
  <si>
    <t xml:space="preserve">Ефективност на привеждане на водомерите в годност </t>
  </si>
  <si>
    <t xml:space="preserve">Ефективност на изграждане на водомерното стопанство </t>
  </si>
  <si>
    <t>Дългосрочно ниво</t>
  </si>
  <si>
    <t>iA10</t>
  </si>
  <si>
    <t>iA21</t>
  </si>
  <si>
    <t>брой</t>
  </si>
  <si>
    <t xml:space="preserve">Общ брой на населението, регистрирано по постоянен адрес и ползващо услугата доставяне на вода на потребителите в обособената територия, обслужвана от ВиК оператора  </t>
  </si>
  <si>
    <t>Общ брой на населението, регистрирано по постоянен адрес в обособената територия, обслужвана от оператора (брой)</t>
  </si>
  <si>
    <t xml:space="preserve">Общ брой на направените анализи за качество на питейните води в големи зони на водоснабдяване за отчетната година, които отговарят на изискванията на приложимите стандарти или законови разпоредби. </t>
  </si>
  <si>
    <t>Общ брой анализи за показатели с индикаторно значение за качеството на питейната вода, отговарящи на нормативните изисквания, в големи зони на водоснабдяване;</t>
  </si>
  <si>
    <t>Общ брой анализи по микробиологични показатели за качество на питейната вода, отговарящи на нормативните изисквания, в големи зони на водоснабдяване;</t>
  </si>
  <si>
    <t>Общ брой анализи по физико-химични показатели за качество на питейната вода, отговарящи на нормативните изисквания, в големи зони на водоснабдяване;</t>
  </si>
  <si>
    <t>Общ брой анализи по радиоактивни показатели за качество на питейната вода, отговарящи на нормативните изисквания, в големи зони на водоснабдяване.</t>
  </si>
  <si>
    <t xml:space="preserve">Общ брой на направените анализи за качество на питейните води в големи зони на водоснабдяване, с изключение на анализите, които показват отклонения, разрешени по реда на наредбата по чл. 135, т. 3 от Закона за водите. </t>
  </si>
  <si>
    <t>Общ брой анализи за показатели с индикаторно значение за качеството на питейната вода в големи зони на водоснабдяване;</t>
  </si>
  <si>
    <t>Общ брой анализи по микробиологични показатели за качество на питейната вода в големи зони на водоснабдяване;</t>
  </si>
  <si>
    <t>Общ брой анализи по физико-химични показатели за качество на питейната вода в големи зони на водоснабдяване;</t>
  </si>
  <si>
    <t>Общ брой анализи по радиоактивни показатели за качество на питейната вода в големи зони на водоснабдяване.</t>
  </si>
  <si>
    <t xml:space="preserve">Общ брой на направените анализи за качество на питейните води в малки зони на водоснабдяване, които отговарят на изискванията на приложимите стандарти или законови разпоредби. </t>
  </si>
  <si>
    <t>Общ брой анализи за показатели с индикаторно значение за качеството на питейната вода, отговарящи на нормативните изисквания в малки зони на водоснабдяване;</t>
  </si>
  <si>
    <t>Общ брой анализи по микробиологични показатели за качество на питейната вода, отговарящи на нормативните изисквания в малки зони на водоснабдяване;</t>
  </si>
  <si>
    <t>Общ брой анализи по физико-химични показатели за качество на питейната вода, отговарящи на нормативните изисквания в малки зони на водоснабдяване;</t>
  </si>
  <si>
    <t>Общ брой анализи по радиоактивни показатели за качество на питейната вода, отговарящи на нормативните изисквания в малки зони на водоснабдяване.</t>
  </si>
  <si>
    <t xml:space="preserve">Общ брой на направените анализи за качество на питейните води в малки зони на водоснабдяване, с изключение на анализите, които показват отклонения, разрешени по реда на наредбата по чл. 135, ал. 1, т. 3 от Закона за водите. </t>
  </si>
  <si>
    <t>Общ брой анализи за показатели с индикаторно значение за качеството на питейната вода в малки зони на водоснабдяване;</t>
  </si>
  <si>
    <t>Общ брой анализи по микробиологични показатели за качество на питейната вода в малки зони на водоснабдяване;</t>
  </si>
  <si>
    <t>Общ брой анализи по физико-химични показатели за качество на питейната вода в малки зони на водоснабдяване;</t>
  </si>
  <si>
    <t>Общ брой анализи по радиоактивни показатели за качество на питейната вода в малки зони на водоснабдяване.</t>
  </si>
  <si>
    <t>Общ брой на зоните на водоснабдяване с изпълнен мониторинг</t>
  </si>
  <si>
    <t>Общ брой на зоните на водоснабдяване в обслужваната от ВиК оператора територия.</t>
  </si>
  <si>
    <t xml:space="preserve">Сумата от общия брой на населението засегнато от прекъсвания на водоснабдяването в обслужваната от оператора територия и продължителността на съответстващите прекъсвания (в часове в разглеждания период). </t>
  </si>
  <si>
    <t>брой/часове</t>
  </si>
  <si>
    <t>Подадена вода на вход водоснабдителна система (Q4, съгласно Наредба № 1 от 5.05.2006 г. за утвърждаване на Методика за определяне на допустимите загуби на вода във водоснабдителните системи</t>
  </si>
  <si>
    <t>м3</t>
  </si>
  <si>
    <t>Неносеща приходи вода (Q9 съгласно Наредба № 1 от 5.05.2006 г. за утвърждаване на Методика за определяне на допустимите загуби на вода във водоснабдителните системи, като се изключва водата подадена към друг оператор</t>
  </si>
  <si>
    <t>Продадена фактурирана вода (Q3, съгласно Наредба № 1 от 5.05.2006 г. за утвърждаване на Методика за определяне на допустимите загуби на вода във водоснабдителните системи, като се изключва водата подадена към друг оператор</t>
  </si>
  <si>
    <t>км</t>
  </si>
  <si>
    <t xml:space="preserve">Общ брой аварии по водопроводната мрежа, включително по арматури и фитинги </t>
  </si>
  <si>
    <t>Обща дължина на довеждащите водопроводи и разпределителната водопроводна мрежа. В изчисляването на дължината на водопроводната мрежа не се включва дължината на сградните водопроводни отклонения.</t>
  </si>
  <si>
    <t xml:space="preserve">Броят на водомерни зони, имащи постоянно измерване на дебит и налягане на вход/изход зона, и в критична точка, с интервал на запис на данни от 15 минути и архивиране на данните в електронни бази данни, </t>
  </si>
  <si>
    <t xml:space="preserve">Общ брой на водомерни зони в обслужваната от ВиК оператора територия. </t>
  </si>
  <si>
    <t xml:space="preserve">Общ брой потребители, обслужвани от оператора, които ползват услуга доставяне на вода на потребителите  </t>
  </si>
  <si>
    <t xml:space="preserve">Брой население, регистрирано по постоянен адрес и ползващо услугата отвеждане на отпадъчни води в обособената територия, обслужвана от оператора за разглеждания период  </t>
  </si>
  <si>
    <t xml:space="preserve">Брой население, регистрирано по постоянен адрес и ползващо услугата пречистване на отпадъчни води в обособената територия, обслужвана от оператора за разглеждания период  </t>
  </si>
  <si>
    <t xml:space="preserve">Общ брой проби за качество на отпадъчните води, изискуеми съгласно разрешителните за заустване  </t>
  </si>
  <si>
    <t xml:space="preserve">Брой проби, отговарящи на условията, включени в разрешителните за заустване за разглеждания период  </t>
  </si>
  <si>
    <t xml:space="preserve">Брой запушвания на канализационната мрежа, различни от тези в сградните канализационни отклонения за разглеждания период  </t>
  </si>
  <si>
    <t xml:space="preserve">Брой аварии на канализационната мрежа поради структурно разрушаване на канала за разглеждания период  </t>
  </si>
  <si>
    <t xml:space="preserve">Брой запушвания  в сградните канализационни отклонения за разглеждания период  </t>
  </si>
  <si>
    <t xml:space="preserve">км </t>
  </si>
  <si>
    <t xml:space="preserve">Обща дължина на канализационната мрежа, експлоатирана от ВиК оператора </t>
  </si>
  <si>
    <t xml:space="preserve">Общо количество на изразходваната електрическа енергия за пречистване на отпадъчна вода от ПСОВ управлявани от ВиК оператора  </t>
  </si>
  <si>
    <t xml:space="preserve">Общо количество на изразходваната електрическа енергия, за добив, пречистване и доставка на вода от ВиК оператора  </t>
  </si>
  <si>
    <t xml:space="preserve">Общо количество на сухото тегло на утайките от експлоатираните от В и К оператора ПСОВ, произведени през годината, предхождаща отчетната година, и оползотворени до края на отчетната година </t>
  </si>
  <si>
    <t xml:space="preserve">Общо количество на постъпила за пречистване вода на вход ПСОВ, експлоатирани от ВиК оператора </t>
  </si>
  <si>
    <t xml:space="preserve">Обща дължина на рехабилитираната водопроводна мрежа  </t>
  </si>
  <si>
    <t>лв</t>
  </si>
  <si>
    <t xml:space="preserve">Обща сума на приходите от оперативна дейност от услуга доставяне на вода на потребителите  </t>
  </si>
  <si>
    <t xml:space="preserve">Обща сума на отчетените разходи за услуга доставяне на вода на потребителите съгласно ЕСРО </t>
  </si>
  <si>
    <t xml:space="preserve">Обща сума на приходите от оперативна дейност от услугата отвеждане на отпадъчни води  </t>
  </si>
  <si>
    <t xml:space="preserve">Обща сума на отчетените разходи за услугата отвеждане на отпадъчни води съгласно ЕСРО  </t>
  </si>
  <si>
    <t xml:space="preserve">Обща сума на приходите от оперативна дейност от услугата пречистване на отпадъчни води  </t>
  </si>
  <si>
    <t xml:space="preserve">Обща сума на отчетените разходи за услуга пречистване на отпадъчни води съгласно ЕСРО  </t>
  </si>
  <si>
    <t>Общо количество на сухото тегло на утайките от ПСОВ, експлоатирани от ВиК оператора, произведени през годината, предхождаща отчетната година (тон сухо вещество).</t>
  </si>
  <si>
    <t xml:space="preserve">Качество на информацията   </t>
  </si>
  <si>
    <t>D9</t>
  </si>
  <si>
    <t>лв/лв</t>
  </si>
  <si>
    <t xml:space="preserve">лв с вкл. ДДС </t>
  </si>
  <si>
    <t>iD45</t>
  </si>
  <si>
    <t xml:space="preserve">Обща сума на приходите от продажби на водоснабдителни и канализационни услуги за годината  </t>
  </si>
  <si>
    <t xml:space="preserve">Обща сума на вземанията от потребители и доставчици към края на годината  </t>
  </si>
  <si>
    <t xml:space="preserve">Обща сума на вземанията от потребители и доставчици за предходната година </t>
  </si>
  <si>
    <t>iE6</t>
  </si>
  <si>
    <t>Общ брой водомери на СВО (средства за измерване).</t>
  </si>
  <si>
    <t>iD44</t>
  </si>
  <si>
    <t>Общ брой водомери на СВО (средства за измерване), които са в техническа и метрологична годност и отговарят на одобрения тип</t>
  </si>
  <si>
    <t>Общ брой водомери на СВО (средства за измерване), които са приведени в техническа и метрологична годност през отчетната година и отговарят на одобрения тип, и които са монтирани на СВО през отчетната година</t>
  </si>
  <si>
    <t>Група</t>
  </si>
  <si>
    <t>Население</t>
  </si>
  <si>
    <t xml:space="preserve">Общ брой потребители, обслужвани от оператора, които ползват услуга отвеждане на отпадъчни води </t>
  </si>
  <si>
    <t xml:space="preserve">Общ брой потребители, обслужвани от оператора, които ползват услуга пречистване на отпадъчни води </t>
  </si>
  <si>
    <t>Потребители</t>
  </si>
  <si>
    <t>Качество на питейната вода - големи зони на водоснабдяване</t>
  </si>
  <si>
    <t>Качество на питейната вода - малки зони на водоснабдяване</t>
  </si>
  <si>
    <t>Общ брой населени места в обособената територия, обслужвана от оператора за разглеждания период, в които се предоставя услугата доставяне на вода</t>
  </si>
  <si>
    <t>Общ брой населени места в обособената територия, обслужвана от оператора за разглеждания период, в които се предоставя услугата отвеждане на отпадъчни води</t>
  </si>
  <si>
    <t>Общ брой населени места в обособената територия, обслужвана от оператора за разглеждания период, в които се предоставя услугата пречистване на отпадъчни води</t>
  </si>
  <si>
    <t>Общ брой населени места в обособената територия, обслужвана от оператора за разглеждания период</t>
  </si>
  <si>
    <t>Населени места</t>
  </si>
  <si>
    <t>ВиК активи</t>
  </si>
  <si>
    <t>Общ брой пречиствателни станции за питейни води (ПСПВ)</t>
  </si>
  <si>
    <t>Общ брой резервоари (водоеми)</t>
  </si>
  <si>
    <t>Общ брой водоснабдителни помпени станции (ВПС)</t>
  </si>
  <si>
    <t>Общ брой канализационни помпени станции (КПС)</t>
  </si>
  <si>
    <t>Общ брой пречиствателни станции за отпадъчни води (ПСОВ)</t>
  </si>
  <si>
    <t>Прекъсвания и аварии</t>
  </si>
  <si>
    <t>Качество на отпадъчни води</t>
  </si>
  <si>
    <t>Обща дължина на водопроводната мрежа, за която е реализиран процес на регулярно обследване и активен контрол на течовете (включително микрофони, корелатори, акустични логери и други), при който се откриват и отстраняват скрити течове</t>
  </si>
  <si>
    <t>Рехабилитирана и проучена водопроводна мрежа</t>
  </si>
  <si>
    <t>Електро енергия</t>
  </si>
  <si>
    <t>Водни количества</t>
  </si>
  <si>
    <t>Утайки от ПСОВ</t>
  </si>
  <si>
    <t>Приходи, разходи и събираемост</t>
  </si>
  <si>
    <t>Оплаквания и жалби</t>
  </si>
  <si>
    <t>Отговори на оплаквания и жалби</t>
  </si>
  <si>
    <t>Присъединяване към ВиК мрежи</t>
  </si>
  <si>
    <t>Персонал</t>
  </si>
  <si>
    <t xml:space="preserve">Общ брой на персонала на еквивалентна пълна заетост за услуга доставяне на вода на потребителите </t>
  </si>
  <si>
    <t xml:space="preserve">Общ брой на персонала на еквивалентна пълна заетост за услугите отвеждане и пречистване на отпадъчни води </t>
  </si>
  <si>
    <t xml:space="preserve">Общ брой на окончателните договори за присъединяване към канализационната система, по които са изпълнени предварителните условия за присъединяване и сроковете за присъединяване изтичат до края на отчетната година </t>
  </si>
  <si>
    <t xml:space="preserve">Общ брой на поземлените имоти, присъединени към водоснабдителната система в сроковете и при условията, посочени в окончателните договори за присъединяване по чл. 84, ал. 2 от Закона за устройство на територията </t>
  </si>
  <si>
    <t xml:space="preserve">Общ брой на окончателните договори за присъединяване към водоснабдителната система, по които са изпълнени предварителните условия за присъединяване и сроковете за присъединяване изтичат до края на отчетната година </t>
  </si>
  <si>
    <t xml:space="preserve">Общ брой на поземлените имоти, присъединени към канализационната система в сроковете и при условията, посочени в окончателните договори за присъединяване по чл. 84, ал. 2 от Закона за устройство на територията </t>
  </si>
  <si>
    <t xml:space="preserve">Общ брой оплаквания на потребители по отношение фактуриране на услугите доставяне на вода на потребителите и отвеждане и пречистване на отпадъчни води </t>
  </si>
  <si>
    <t xml:space="preserve">Общ брой други оплаквания за услугата отвеждане и пречистване на отпадъчни води </t>
  </si>
  <si>
    <t xml:space="preserve">Общ брой оплаквания за замърсявания, мирис и гризачи </t>
  </si>
  <si>
    <t xml:space="preserve">Общ брой оплаквания за наводнявания на имоти </t>
  </si>
  <si>
    <t xml:space="preserve">Общ брой оплаквания за  запушвания на канализационната мрежа </t>
  </si>
  <si>
    <t xml:space="preserve">Общ брой оплаквания на потребители за разглеждания период за услугите отвеждане и пречистване на отпадъчни води </t>
  </si>
  <si>
    <t xml:space="preserve">Общ брой други оплаквания за услугата доставяне на вода на потребителите </t>
  </si>
  <si>
    <t xml:space="preserve">Общ брой оплаквания за качеството на водата </t>
  </si>
  <si>
    <t xml:space="preserve">Общ брой оплаквания за нарушено водоснабдяване </t>
  </si>
  <si>
    <t xml:space="preserve">Общ брой оплаквания на потребители за разглеждания период за услуга доставяне на вода на потребителите </t>
  </si>
  <si>
    <t xml:space="preserve">Общ брой оплаквания от потребители свързани с налягане във водоснабдителната система за разглеждания период </t>
  </si>
  <si>
    <t xml:space="preserve">Общ брой оплаквания на потребители за от ВиК услуги за разглеждания период. </t>
  </si>
  <si>
    <t xml:space="preserve">Общ брой на отговори на оплаквания на потребители по отношение фактуриране на услугите доставяне на вода на потребителите и отвеждане и пречистване на отпадъчни води  </t>
  </si>
  <si>
    <t xml:space="preserve">Общ брой отговори на оплаквания на потребители за услугите отвеждане и пречистване на отпадъчни води  </t>
  </si>
  <si>
    <t xml:space="preserve">Общ брой отговори на оплаквания на потребители за услуга доставяне на вода на потребителите </t>
  </si>
  <si>
    <t>Общ брой отговори на оплаквания на потребители в срок от 14 дни.</t>
  </si>
  <si>
    <t xml:space="preserve">Общ брой на сградните канализационни отклонения </t>
  </si>
  <si>
    <t>Общ брой на сградните водопроводни отклонения</t>
  </si>
  <si>
    <t>Мониторинг на качеството на питейната вода</t>
  </si>
  <si>
    <t>Общ брой водомери на водоизточници</t>
  </si>
  <si>
    <t>Общ брой контролни водомери по мрежата (различни от водомери на водоизточници)</t>
  </si>
  <si>
    <t>Общ брой разходомери на ПСОВ</t>
  </si>
  <si>
    <t>Общ брой разходомери по канализационна мрежа</t>
  </si>
  <si>
    <t xml:space="preserve">Измерване  </t>
  </si>
  <si>
    <r>
      <t xml:space="preserve">Обща дължина на довеждащите водопроводи и разпределителната водопроводна мрежа. В изчисляването на дължината на водопроводната мрежа не се включва дължината на сградните водопроводни отклонения, </t>
    </r>
    <r>
      <rPr>
        <b/>
        <sz val="10"/>
        <rFont val="Times New Roman"/>
        <family val="1"/>
        <charset val="204"/>
      </rPr>
      <t>както и дължината на водопроводите, по които се довежда вода до друг оператор, само в случаите когато се използват единствено за тази цел.</t>
    </r>
  </si>
  <si>
    <t>ПК4a=(A3-iA14)/iC8/365</t>
  </si>
  <si>
    <t>ПК4б=(iA21/A3) * 100</t>
  </si>
  <si>
    <t>ПК6=(iDMAm/iDMAt)*100</t>
  </si>
  <si>
    <t>Верифицирането на информацията се извършва с предоставяне на информация от регистъра на активите, ГИС, база данни за контролни разходомери и дата логери, поддържани от ВиК оператора.</t>
  </si>
  <si>
    <t>Регистър на активите, ГИС, база данни за контролни разходомери и дата логери, поддържани от ВиК оператора.</t>
  </si>
  <si>
    <t>iDMAm се изчислява, като от общия брой водомерни зони се отчитат само тези зони, за които има постоянно измерване на дебит и налягане на вход/изход зона, с интервал на запис на данни от 15 минути и архивиране на данните в електронни бази данни, за период от минимум 1 година, и измервания в критична точка при необходимост.</t>
  </si>
  <si>
    <t>Общият брой на водомерни зони в обслужваната от В и К оператора територия, определен на база големина на населените места, евентуални предвиждания за зониране на населените места между 2 и 10 хил. жители, и предвиждания за зониране на населени места &gt;10 хил.жители.</t>
  </si>
  <si>
    <t>При изчисляването на D28 се сумират авариите по водоснабдителната мрежа за отчетна годината. 
ВиК операторът подава информацията разделена в следните категории:
 - Аварии по довеждащи водопроводи
 - Аварии по разпределителни водопроводи
 - Аварии по арматури по водопроводната мрежа (СК, ПХ, въздушници, компенсатори, регулатори на налягане, други).
Аварии във връзката (водовземна скоба, фасонна част) между водопровода и сградното водопроводно отклонение се отчитат като аварии по водопровода. Авариите по сградното отклонение и/или водомерния възел не се включват в изчисляването на променливата D28.</t>
  </si>
  <si>
    <t xml:space="preserve">При изчисляването на D35 се сумират всички случаи през отчетната година на произведенията между броя на засегнатото население от прекъсване на водоснабдяването и съответстващата му продължителност. Прекъсване на водоснабдяването означава прекъсвания, продължаващи повече от 2 часа, причинени от авария във водоснабдителната мрежа и последващи мерки за ремонт/обновяване, които попадат в една от следните категории: 
- непланирани прекъсвания;
- прекъсвания, за които потребителите не са уведомени;
- планови прекъсвания, за които потребителите са уведомени;
Продължителност на прекъсването е времето от преустановяването на водоснабдяването (затваряне на първи спирателен кран в последователността на спиране) до  възстановяването на нормалното водоснабдяване (отваряне на последен спирателен кран в последователността на пускане).  </t>
  </si>
  <si>
    <t>ПК2в       Изпълнение на мониторинга на качеството на питейната вода по обем и честота, определени с наредбата по чл. 135, ал. 1, т. 3 от Закона за водите</t>
  </si>
  <si>
    <r>
      <t xml:space="preserve">ПК2а             Качество на питейната вода по показателите, които се мониторират, съгласно изискванията на наредбата по чл. 135, ал. 1, т. 3 от Закона за водите в </t>
    </r>
    <r>
      <rPr>
        <b/>
        <u/>
        <sz val="10"/>
        <color theme="4" tint="-0.249977111117893"/>
        <rFont val="Times New Roman"/>
        <family val="1"/>
        <charset val="204"/>
      </rPr>
      <t>големи</t>
    </r>
    <r>
      <rPr>
        <b/>
        <sz val="10"/>
        <color theme="4" tint="-0.249977111117893"/>
        <rFont val="Times New Roman"/>
        <family val="1"/>
        <charset val="204"/>
      </rPr>
      <t xml:space="preserve"> зони на водоснабдяване;</t>
    </r>
  </si>
  <si>
    <t>ПК1                       Ниво на покритие с водоснабдителни услуги</t>
  </si>
  <si>
    <r>
      <t xml:space="preserve">ПК2б           Качество на питейната вода по показателите, които се мониторират, съгласно изискванията на наредбата по чл. 135, ал. 1, т. 3 от Закона за водите в </t>
    </r>
    <r>
      <rPr>
        <b/>
        <u/>
        <sz val="10"/>
        <color theme="4" tint="-0.249977111117893"/>
        <rFont val="Times New Roman"/>
        <family val="1"/>
        <charset val="204"/>
      </rPr>
      <t>малки</t>
    </r>
    <r>
      <rPr>
        <b/>
        <sz val="10"/>
        <color theme="4" tint="-0.249977111117893"/>
        <rFont val="Times New Roman"/>
        <family val="1"/>
        <charset val="204"/>
      </rPr>
      <t xml:space="preserve"> зони на водоснабдяване;</t>
    </r>
  </si>
  <si>
    <t>ПК3 Непрекъснатост на водоснабдяването</t>
  </si>
  <si>
    <t>ПК5                      Аварии на водоснабдителната система</t>
  </si>
  <si>
    <t>ПК6                 Налягане във водоснабдителната система</t>
  </si>
  <si>
    <t>ПК7а                             Ниво на покритие с услугата отвеждане на отпадъчни води</t>
  </si>
  <si>
    <t>ПК7б                              Ниво на покритие с услугата пречистване на отпадъчни води</t>
  </si>
  <si>
    <t>ПК8                          Качество на пречистените отпадъчни води</t>
  </si>
  <si>
    <t xml:space="preserve">ПК4а  ПК4б      Общи загуби на вода във водоснабдителните системи  </t>
  </si>
  <si>
    <t>ПК9                          Аварии на канализационната система</t>
  </si>
  <si>
    <t>ПК10                      Наводнения в имоти на трети лица, причинени от канализацията</t>
  </si>
  <si>
    <t>ПК11а                        Енергийна ефективност за дейността по доставяне на вода на потребителите;</t>
  </si>
  <si>
    <t>ПК11б                   Енергийна ефективност за дейността по пречистване на отпадъчни води</t>
  </si>
  <si>
    <t>ПК11в Оползотворяване на утайките от ПСОВ</t>
  </si>
  <si>
    <t>ПК11г Рехабилитация на водопроводната мрежа</t>
  </si>
  <si>
    <t>ПК11д                   Активен контрол на течовете</t>
  </si>
  <si>
    <t>ПК12а               Ефективност на разходите за услугата доставяне на вода на потребителите</t>
  </si>
  <si>
    <t>ПК12б               Ефективност на разходите за услугата отвеждане на отпадъчни води</t>
  </si>
  <si>
    <t>ПК12в               Ефективност на разходите за услугата пречистване на отпадъчни води</t>
  </si>
  <si>
    <t>ПК12г Събираемост</t>
  </si>
  <si>
    <t>ПК12д                Ефективност на привеждане на водомерите в годност</t>
  </si>
  <si>
    <t>ПК12е                Ефективност на изграждане на водомерното стопанство</t>
  </si>
  <si>
    <t xml:space="preserve"> ПК13                     Срок за отговор на писмени жалби на потребителите</t>
  </si>
  <si>
    <t>ПК15а               Ефективност на персонала за услугата доставяне на вода на потребителите</t>
  </si>
  <si>
    <t>ПК15б           Ефективност на персонала за услугите отвеждане и пречистване на отпадъчни води</t>
  </si>
  <si>
    <t>ПК14б Присъединяване към канализационната система</t>
  </si>
  <si>
    <t>ПК14а Присъединяване към водоснабдителната система</t>
  </si>
  <si>
    <t xml:space="preserve">Променливата wD13 се изчислява като обща сума от изразходваните кВч за отчетната година по пречистването на отпадъчни води.  </t>
  </si>
  <si>
    <t>ПК11д = (D9 / С8)*100</t>
  </si>
  <si>
    <t>При изчисляването на D9 се сумират дължините на водопроводите, за които е реализиран процес на регулярно обследване и активен контрол на течовете (включително чрез микрофони, корелатори, акустични логери и други), при който се откриват и отстраняват скрити течове през съответната година. Обследваните водопроводи се регистрит в регистъра на активите и ГИС</t>
  </si>
  <si>
    <t xml:space="preserve">Регистър на активите (или еквивалентен)  </t>
  </si>
  <si>
    <t>Верифицирането на данните се извършва с предоставяне на информация от съответните регистри и ГИС. При верифицирането на данните се посочва информация не само за обследваната водопроводна мрежа, но и за броя на екипите извършващи тази дейност, ползваното оборудване, както и данни за откритите и отстранените скрити течове по видове активи (водопровод, СК, СВО, други).</t>
  </si>
  <si>
    <t>ПК12д = (iD45 / iE6)*100</t>
  </si>
  <si>
    <t>ПК12е = (iD44 / iE6)*100</t>
  </si>
  <si>
    <t>Променливата iE6 се изчислява като сума от всички водомери на СВО (средства за измерване), които са монтирани на сградни отклонения.</t>
  </si>
  <si>
    <t>Променливата iD45 включва сумата от всички водомери на СВО (средства за измерване), които са приведени в техническа и метрологична годност и отговарят на одобрения тип, които са монтирани на СВО през отчетната година. Включват се както водомери, тествани в лицензирана лаборатория, така и новомонтирани водомери</t>
  </si>
  <si>
    <t>Регистър на водомери на СВО (средства за измерване), ГИС, система за фактуриране</t>
  </si>
  <si>
    <t>Верифицирането на данните се извършва с предоставяне на информация от регистъра на водомери на СВО (средства за измерване), ГИС, система за фактуриране.</t>
  </si>
  <si>
    <t>При изчисляването на променливи iD45 и iE6 не се включват водомери, които не са монтирани на СВО</t>
  </si>
  <si>
    <t>Променливата iD44 включва сумата от всички водомери на СВО (средства за измерване), които са в техническа и метрологична годност и отговарят на одобрения тип</t>
  </si>
  <si>
    <t>ВиК</t>
  </si>
  <si>
    <t>123</t>
  </si>
  <si>
    <t>Дата</t>
  </si>
  <si>
    <t xml:space="preserve">Лице за контакт с КЕВР: </t>
  </si>
  <si>
    <t>3. Качество на информацията се оценява по следния начин:</t>
  </si>
  <si>
    <r>
      <rPr>
        <b/>
        <i/>
        <sz val="10"/>
        <rFont val="Times New Roman"/>
        <family val="1"/>
        <charset val="204"/>
      </rPr>
      <t xml:space="preserve">Добро качество (оценка 1) </t>
    </r>
    <r>
      <rPr>
        <i/>
        <sz val="10"/>
        <rFont val="Times New Roman"/>
        <family val="1"/>
        <charset val="204"/>
      </rPr>
      <t>– данните са получени от достоверни регистри или бази данни, основаващи се на интензивни измервания и създадени при използване на процедури и анализи, които са правилно документирани  и са признати за най-добрите методи на оценка;</t>
    </r>
  </si>
  <si>
    <r>
      <rPr>
        <b/>
        <i/>
        <sz val="10"/>
        <rFont val="Times New Roman"/>
        <family val="1"/>
        <charset val="204"/>
      </rPr>
      <t xml:space="preserve">Средно качество (оценка 2) </t>
    </r>
    <r>
      <rPr>
        <i/>
        <sz val="10"/>
        <rFont val="Times New Roman"/>
        <family val="1"/>
        <charset val="204"/>
      </rPr>
      <t>– данните са както при степен добро качество, но с незначителни недостатъци (например частично липсваща първична документация, остарели методи на оценка или позоваване на непотвърдени отчети, или ограничена част от данните се основават на екстраполация);</t>
    </r>
  </si>
  <si>
    <r>
      <rPr>
        <b/>
        <i/>
        <sz val="10"/>
        <rFont val="Times New Roman"/>
        <family val="1"/>
        <charset val="204"/>
      </rPr>
      <t>Лошо качество (оценка 3</t>
    </r>
    <r>
      <rPr>
        <i/>
        <sz val="10"/>
        <rFont val="Times New Roman"/>
        <family val="1"/>
        <charset val="204"/>
      </rPr>
      <t>) – данните се основават на екстраполация от ограничен набор от регистри или бази данни или имат значителни процедурни отклонения;</t>
    </r>
  </si>
  <si>
    <r>
      <rPr>
        <b/>
        <i/>
        <sz val="10"/>
        <rFont val="Times New Roman"/>
        <family val="1"/>
        <charset val="204"/>
      </rPr>
      <t xml:space="preserve">Липсва информация (оценка 4) </t>
    </r>
    <r>
      <rPr>
        <i/>
        <sz val="10"/>
        <rFont val="Times New Roman"/>
        <family val="1"/>
        <charset val="204"/>
      </rPr>
      <t>– не е подадена информация или данните се основават на непотвърдени отчети и повърхностни инспекции и анализи или ВиК операторът умишлено е посочил неверни данни</t>
    </r>
  </si>
  <si>
    <t>Качество на информацията    (оцена 1-4)</t>
  </si>
  <si>
    <t>Източник на информация (регистър/база данни/друго) - описание</t>
  </si>
  <si>
    <t>Стойност на променливата съгласно ед.мярка</t>
  </si>
  <si>
    <r>
      <t>Дял на водните количества на вход ВС,</t>
    </r>
    <r>
      <rPr>
        <b/>
        <sz val="10"/>
        <rFont val="Times New Roman"/>
        <family val="1"/>
        <charset val="204"/>
      </rPr>
      <t xml:space="preserve"> измервани при водоизточника</t>
    </r>
    <r>
      <rPr>
        <sz val="10"/>
        <rFont val="Times New Roman"/>
        <family val="1"/>
        <charset val="204"/>
      </rPr>
      <t xml:space="preserve">  (чл.194а ал.1 от Закона за водите)</t>
    </r>
  </si>
  <si>
    <r>
      <t>Дял на водните количества на вход ВС,</t>
    </r>
    <r>
      <rPr>
        <b/>
        <sz val="10"/>
        <rFont val="Times New Roman"/>
        <family val="1"/>
        <charset val="204"/>
      </rPr>
      <t xml:space="preserve"> измервани на хранителната тръба на напорния резервоар или на довеждащия водопровод</t>
    </r>
    <r>
      <rPr>
        <sz val="10"/>
        <rFont val="Times New Roman"/>
        <family val="1"/>
        <charset val="204"/>
      </rPr>
      <t>, при техническа невъзможност за монтаж на измервателно устройство при водоизточника (чл.194а, ал.4 от Закона за водите)</t>
    </r>
  </si>
  <si>
    <t>Общо дял на водните количества</t>
  </si>
  <si>
    <r>
      <t xml:space="preserve">Дял на водните количества на вход ВС </t>
    </r>
    <r>
      <rPr>
        <b/>
        <sz val="10"/>
        <rFont val="Times New Roman"/>
        <family val="1"/>
        <charset val="204"/>
      </rPr>
      <t>без измерване</t>
    </r>
    <r>
      <rPr>
        <sz val="10"/>
        <rFont val="Times New Roman"/>
        <family val="1"/>
        <charset val="204"/>
      </rPr>
      <t xml:space="preserve"> (по разрешителни)</t>
    </r>
  </si>
  <si>
    <t>Отчет 2016 г.</t>
  </si>
  <si>
    <t>2016 г.</t>
  </si>
  <si>
    <t>Съотношение на отчетно ниво за 2016 г. спрямо дългосрочно ниво</t>
  </si>
  <si>
    <t>2. Посочват се отчетни стойности за съответните променливи за 2016 г. В шийт "Пояснения" са дадени допълнителни пояснения за променливите.</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</si>
</sst>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л_в_._-;\-* #,##0.00\ _л_в_._-;_-* &quot;-&quot;??\ _л_в_._-;_-@_-"/>
    <numFmt numFmtId="164" formatCode="_-* #,##0.00\ _л_в_-;\-* #,##0.00\ _л_в_-;_-* &quot;-&quot;??\ _л_в_-;_-@_-"/>
  </numFmts>
  <fonts count="45">
    <font>
      <sz val="10"/>
      <name val="Arial"/>
      <charset val="204"/>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charset val="204"/>
    </font>
    <font>
      <b/>
      <i/>
      <sz val="10"/>
      <name val="Times New Roman"/>
      <family val="1"/>
      <charset val="204"/>
    </font>
    <font>
      <b/>
      <sz val="14"/>
      <name val="Times New Roman"/>
      <family val="1"/>
      <charset val="204"/>
    </font>
    <font>
      <sz val="14"/>
      <name val="Times New Roman"/>
      <family val="1"/>
      <charset val="204"/>
    </font>
    <font>
      <u/>
      <sz val="10"/>
      <color indexed="12"/>
      <name val="Timok"/>
      <family val="2"/>
    </font>
    <font>
      <b/>
      <sz val="11"/>
      <name val="Times New Roman"/>
      <family val="1"/>
      <charset val="204"/>
    </font>
    <font>
      <b/>
      <sz val="12"/>
      <name val="Times New Roman"/>
      <family val="1"/>
      <charset val="204"/>
    </font>
    <font>
      <b/>
      <sz val="10"/>
      <name val="Times New Roman"/>
      <family val="1"/>
      <charset val="204"/>
    </font>
    <font>
      <sz val="11"/>
      <color indexed="8"/>
      <name val="Calibri"/>
      <family val="2"/>
      <charset val="204"/>
    </font>
    <font>
      <sz val="11"/>
      <color indexed="9"/>
      <name val="Calibri"/>
      <family val="2"/>
      <charset val="204"/>
    </font>
    <font>
      <sz val="10"/>
      <name val="Hebar"/>
      <family val="2"/>
      <charset val="204"/>
    </font>
    <font>
      <b/>
      <sz val="11"/>
      <color indexed="8"/>
      <name val="Calibri"/>
      <family val="2"/>
      <charset val="204"/>
    </font>
    <font>
      <u/>
      <sz val="11"/>
      <color indexed="12"/>
      <name val="Calibri"/>
      <family val="2"/>
      <charset val="204"/>
    </font>
    <font>
      <sz val="10"/>
      <name val="Arial"/>
      <family val="2"/>
      <charset val="204"/>
    </font>
    <font>
      <b/>
      <sz val="18"/>
      <color indexed="62"/>
      <name val="Cambria"/>
      <family val="2"/>
      <charset val="204"/>
    </font>
    <font>
      <b/>
      <sz val="12"/>
      <color indexed="18"/>
      <name val="Arial"/>
      <family val="2"/>
    </font>
    <font>
      <b/>
      <sz val="9"/>
      <color indexed="81"/>
      <name val="Tahoma"/>
      <family val="2"/>
      <charset val="204"/>
    </font>
    <font>
      <sz val="9"/>
      <color indexed="81"/>
      <name val="Tahoma"/>
      <family val="2"/>
      <charset val="204"/>
    </font>
    <font>
      <b/>
      <i/>
      <sz val="12"/>
      <name val="Times New Roman"/>
      <family val="1"/>
      <charset val="204"/>
    </font>
    <font>
      <i/>
      <sz val="12"/>
      <name val="Times New Roman"/>
      <family val="1"/>
      <charset val="204"/>
    </font>
    <font>
      <sz val="12"/>
      <name val="Times New Roman"/>
      <family val="1"/>
      <charset val="204"/>
    </font>
    <font>
      <sz val="10"/>
      <color theme="1"/>
      <name val="Times New Roman"/>
      <family val="1"/>
      <charset val="204"/>
    </font>
    <font>
      <sz val="10"/>
      <name val="Arial"/>
      <family val="2"/>
      <charset val="204"/>
    </font>
    <font>
      <b/>
      <sz val="9"/>
      <name val="Times New Roman"/>
      <family val="1"/>
      <charset val="204"/>
    </font>
    <font>
      <sz val="9"/>
      <name val="Times New Roman"/>
      <family val="1"/>
      <charset val="204"/>
    </font>
    <font>
      <i/>
      <sz val="9"/>
      <name val="Times New Roman"/>
      <family val="1"/>
      <charset val="204"/>
    </font>
    <font>
      <i/>
      <sz val="10"/>
      <name val="Times New Roman"/>
      <family val="1"/>
      <charset val="204"/>
    </font>
    <font>
      <b/>
      <u/>
      <sz val="9"/>
      <name val="Times New Roman"/>
      <family val="1"/>
      <charset val="204"/>
    </font>
    <font>
      <b/>
      <sz val="10"/>
      <color theme="1"/>
      <name val="Times New Roman"/>
      <family val="1"/>
      <charset val="204"/>
    </font>
    <font>
      <b/>
      <sz val="10"/>
      <name val="Arial"/>
      <family val="2"/>
      <charset val="204"/>
    </font>
    <font>
      <b/>
      <sz val="12"/>
      <name val="Times New Roman"/>
      <family val="1"/>
    </font>
    <font>
      <sz val="12"/>
      <name val="Times New Roman"/>
      <family val="1"/>
    </font>
    <font>
      <i/>
      <sz val="12"/>
      <name val="Times New Roman"/>
      <family val="1"/>
    </font>
    <font>
      <b/>
      <sz val="10"/>
      <color theme="4" tint="-0.249977111117893"/>
      <name val="Times New Roman"/>
      <family val="1"/>
      <charset val="204"/>
    </font>
    <font>
      <sz val="10"/>
      <name val="Arial"/>
      <family val="2"/>
    </font>
    <font>
      <sz val="11"/>
      <color theme="1"/>
      <name val="Calibri"/>
      <family val="2"/>
      <charset val="204"/>
      <scheme val="minor"/>
    </font>
    <font>
      <sz val="10"/>
      <color theme="1"/>
      <name val="Arial"/>
      <family val="2"/>
      <charset val="204"/>
    </font>
    <font>
      <sz val="8"/>
      <name val="Times New Roman"/>
      <family val="1"/>
    </font>
    <font>
      <i/>
      <sz val="10"/>
      <color theme="1"/>
      <name val="Times New Roman"/>
      <family val="1"/>
      <charset val="204"/>
    </font>
    <font>
      <sz val="10"/>
      <color rgb="FF000000"/>
      <name val="Times New Roman"/>
      <family val="1"/>
      <charset val="204"/>
    </font>
    <font>
      <b/>
      <u/>
      <sz val="10"/>
      <color theme="4" tint="-0.249977111117893"/>
      <name val="Times New Roman"/>
      <family val="1"/>
      <charset val="204"/>
    </font>
  </fonts>
  <fills count="28">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27"/>
        <bgColor indexed="27"/>
      </patternFill>
    </fill>
    <fill>
      <patternFill patternType="solid">
        <fgColor indexed="47"/>
        <bgColor indexed="47"/>
      </patternFill>
    </fill>
    <fill>
      <patternFill patternType="solid">
        <fgColor indexed="15"/>
      </patternFill>
    </fill>
    <fill>
      <patternFill patternType="solid">
        <fgColor indexed="22"/>
      </patternFill>
    </fill>
    <fill>
      <patternFill patternType="gray125">
        <bgColor indexed="42"/>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1"/>
      </patternFill>
    </fill>
    <fill>
      <patternFill patternType="solid">
        <fgColor indexed="44"/>
      </patternFill>
    </fill>
    <fill>
      <patternFill patternType="solid">
        <fgColor theme="5" tint="0.59999389629810485"/>
        <bgColor indexed="64"/>
      </patternFill>
    </fill>
    <fill>
      <patternFill patternType="solid">
        <fgColor indexed="9"/>
        <bgColor indexed="64"/>
      </patternFill>
    </fill>
    <fill>
      <patternFill patternType="solid">
        <fgColor indexed="4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indexed="65"/>
        <bgColor indexed="64"/>
      </patternFill>
    </fill>
    <fill>
      <patternFill patternType="solid">
        <fgColor theme="0" tint="-0.14999847407452621"/>
        <bgColor indexed="64"/>
      </patternFill>
    </fill>
  </fills>
  <borders count="5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8"/>
      </top>
      <bottom/>
      <diagonal/>
    </border>
    <border>
      <left style="medium">
        <color indexed="64"/>
      </left>
      <right/>
      <top style="thin">
        <color indexed="8"/>
      </top>
      <bottom style="medium">
        <color indexed="64"/>
      </bottom>
      <diagonal/>
    </border>
    <border>
      <left style="thin">
        <color indexed="64"/>
      </left>
      <right/>
      <top style="thin">
        <color indexed="64"/>
      </top>
      <bottom style="thin">
        <color indexed="64"/>
      </bottom>
      <diagonal/>
    </border>
  </borders>
  <cellStyleXfs count="51">
    <xf numFmtId="0" fontId="0" fillId="0" borderId="0"/>
    <xf numFmtId="9" fontId="3" fillId="0" borderId="0" applyFont="0" applyFill="0" applyBorder="0" applyAlignment="0" applyProtection="0"/>
    <xf numFmtId="0" fontId="8" fillId="0" borderId="0" applyNumberFormat="0" applyFill="0" applyBorder="0" applyAlignment="0" applyProtection="0">
      <alignment vertical="top"/>
      <protection locked="0"/>
    </xf>
    <xf numFmtId="0" fontId="12" fillId="4"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3" fillId="8"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3" fillId="7" borderId="0" applyNumberFormat="0" applyBorder="0" applyAlignment="0" applyProtection="0"/>
    <xf numFmtId="0" fontId="12" fillId="4" borderId="0" applyNumberFormat="0" applyBorder="0" applyAlignment="0" applyProtection="0"/>
    <xf numFmtId="0" fontId="12" fillId="7" borderId="0" applyNumberFormat="0" applyBorder="0" applyAlignment="0" applyProtection="0"/>
    <xf numFmtId="0" fontId="13" fillId="7" borderId="0" applyNumberFormat="0" applyBorder="0" applyAlignment="0" applyProtection="0"/>
    <xf numFmtId="0" fontId="12" fillId="10"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2" fillId="6" borderId="0" applyNumberFormat="0" applyBorder="0" applyAlignment="0" applyProtection="0"/>
    <xf numFmtId="0" fontId="12" fillId="11" borderId="0" applyNumberFormat="0" applyBorder="0" applyAlignment="0" applyProtection="0"/>
    <xf numFmtId="0" fontId="13" fillId="11" borderId="0" applyNumberFormat="0" applyBorder="0" applyAlignment="0" applyProtection="0"/>
    <xf numFmtId="1" fontId="14" fillId="12" borderId="0">
      <alignment horizontal="center" vertical="center" wrapText="1"/>
    </xf>
    <xf numFmtId="4" fontId="14" fillId="13" borderId="7">
      <alignment vertical="center"/>
      <protection locked="0"/>
    </xf>
    <xf numFmtId="0" fontId="14" fillId="14" borderId="0">
      <alignment horizontal="right"/>
    </xf>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49" fontId="14" fillId="18" borderId="0">
      <alignment vertical="top" wrapText="1"/>
    </xf>
    <xf numFmtId="38" fontId="14" fillId="13" borderId="0">
      <alignment horizontal="right" vertical="center" wrapText="1"/>
    </xf>
    <xf numFmtId="0" fontId="16" fillId="0" borderId="0" applyNumberFormat="0" applyFill="0" applyBorder="0" applyAlignment="0" applyProtection="0">
      <alignment vertical="top"/>
      <protection locked="0"/>
    </xf>
    <xf numFmtId="0" fontId="17" fillId="19" borderId="8">
      <alignment wrapText="1"/>
    </xf>
    <xf numFmtId="0" fontId="12" fillId="0" borderId="0"/>
    <xf numFmtId="0" fontId="17" fillId="0" borderId="0"/>
    <xf numFmtId="9" fontId="12" fillId="0" borderId="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8" fillId="0" borderId="0" applyNumberFormat="0" applyFill="0" applyBorder="0" applyAlignment="0" applyProtection="0"/>
    <xf numFmtId="3" fontId="14" fillId="0" borderId="0">
      <alignment horizontal="right" vertical="center" wrapText="1"/>
      <protection locked="0"/>
    </xf>
    <xf numFmtId="0" fontId="19" fillId="0" borderId="0"/>
    <xf numFmtId="0" fontId="12" fillId="0" borderId="0"/>
    <xf numFmtId="9" fontId="26" fillId="0" borderId="0" applyFont="0" applyFill="0" applyBorder="0" applyAlignment="0" applyProtection="0"/>
    <xf numFmtId="164" fontId="26" fillId="0" borderId="0" applyFont="0" applyFill="0" applyBorder="0" applyAlignment="0" applyProtection="0"/>
    <xf numFmtId="0" fontId="3" fillId="0" borderId="0"/>
    <xf numFmtId="43" fontId="17" fillId="0" borderId="0" applyFont="0" applyFill="0" applyBorder="0" applyAlignment="0" applyProtection="0"/>
    <xf numFmtId="164" fontId="17" fillId="0" borderId="0" applyFont="0" applyFill="0" applyBorder="0" applyAlignment="0" applyProtection="0"/>
    <xf numFmtId="0" fontId="38" fillId="0" borderId="0"/>
    <xf numFmtId="9" fontId="2" fillId="0" borderId="0" applyFont="0" applyFill="0" applyBorder="0" applyAlignment="0" applyProtection="0"/>
    <xf numFmtId="9" fontId="1" fillId="0" borderId="0" applyFont="0" applyFill="0" applyBorder="0" applyAlignment="0" applyProtection="0"/>
    <xf numFmtId="0" fontId="39" fillId="0" borderId="0"/>
    <xf numFmtId="0" fontId="40" fillId="0" borderId="0"/>
    <xf numFmtId="0" fontId="39" fillId="0" borderId="0"/>
  </cellStyleXfs>
  <cellXfs count="364">
    <xf numFmtId="0" fontId="0" fillId="0" borderId="0" xfId="0"/>
    <xf numFmtId="0" fontId="4" fillId="0" borderId="0" xfId="0" applyFont="1" applyAlignment="1">
      <alignment vertical="center"/>
    </xf>
    <xf numFmtId="0" fontId="4" fillId="0" borderId="0" xfId="0" applyFont="1"/>
    <xf numFmtId="49" fontId="11" fillId="0" borderId="0" xfId="0" applyNumberFormat="1" applyFont="1" applyBorder="1" applyAlignment="1">
      <alignment horizontal="left" vertical="center"/>
    </xf>
    <xf numFmtId="0" fontId="4" fillId="0" borderId="0" xfId="0" applyFont="1" applyBorder="1" applyAlignment="1">
      <alignment vertical="center"/>
    </xf>
    <xf numFmtId="0" fontId="11" fillId="0" borderId="0" xfId="0" applyFont="1"/>
    <xf numFmtId="49" fontId="4" fillId="0" borderId="0" xfId="0" applyNumberFormat="1" applyFont="1" applyAlignment="1">
      <alignment horizontal="center"/>
    </xf>
    <xf numFmtId="49" fontId="24" fillId="3" borderId="19" xfId="0" applyNumberFormat="1" applyFont="1" applyFill="1" applyBorder="1" applyAlignment="1" applyProtection="1">
      <alignment horizontal="left" vertical="center"/>
      <protection locked="0"/>
    </xf>
    <xf numFmtId="49" fontId="24" fillId="3" borderId="18" xfId="0" applyNumberFormat="1" applyFont="1" applyFill="1" applyBorder="1" applyAlignment="1" applyProtection="1">
      <alignment horizontal="left" vertical="center"/>
      <protection locked="0"/>
    </xf>
    <xf numFmtId="49" fontId="24" fillId="3" borderId="12" xfId="0" applyNumberFormat="1" applyFont="1" applyFill="1" applyBorder="1" applyAlignment="1" applyProtection="1">
      <alignment horizontal="left" vertical="center"/>
      <protection locked="0"/>
    </xf>
    <xf numFmtId="49" fontId="23" fillId="3" borderId="19" xfId="0" applyNumberFormat="1" applyFont="1" applyFill="1" applyBorder="1" applyAlignment="1" applyProtection="1">
      <alignment horizontal="left" vertical="center"/>
      <protection locked="0"/>
    </xf>
    <xf numFmtId="49" fontId="23" fillId="3" borderId="18" xfId="0" applyNumberFormat="1" applyFont="1" applyFill="1" applyBorder="1" applyAlignment="1" applyProtection="1">
      <alignment horizontal="left" vertical="center"/>
      <protection locked="0"/>
    </xf>
    <xf numFmtId="49" fontId="23" fillId="3" borderId="12" xfId="0" applyNumberFormat="1" applyFont="1" applyFill="1" applyBorder="1" applyAlignment="1" applyProtection="1">
      <alignment horizontal="left" vertical="center"/>
      <protection locked="0"/>
    </xf>
    <xf numFmtId="49" fontId="23" fillId="3" borderId="21" xfId="0" applyNumberFormat="1" applyFont="1" applyFill="1" applyBorder="1" applyAlignment="1" applyProtection="1">
      <alignment horizontal="left" vertical="center"/>
      <protection locked="0"/>
    </xf>
    <xf numFmtId="49" fontId="23" fillId="3" borderId="15" xfId="0" applyNumberFormat="1" applyFont="1" applyFill="1" applyBorder="1" applyAlignment="1" applyProtection="1">
      <alignment horizontal="left" vertical="center"/>
      <protection locked="0"/>
    </xf>
    <xf numFmtId="49" fontId="24" fillId="3" borderId="28" xfId="0" applyNumberFormat="1" applyFont="1" applyFill="1" applyBorder="1" applyAlignment="1" applyProtection="1">
      <alignment horizontal="left" vertical="center"/>
      <protection locked="0"/>
    </xf>
    <xf numFmtId="49" fontId="24" fillId="3" borderId="29" xfId="0" applyNumberFormat="1" applyFont="1" applyFill="1" applyBorder="1" applyAlignment="1" applyProtection="1">
      <alignment horizontal="left" vertical="center"/>
      <protection locked="0"/>
    </xf>
    <xf numFmtId="49" fontId="24" fillId="3" borderId="14" xfId="0" applyNumberFormat="1" applyFont="1" applyFill="1" applyBorder="1" applyAlignment="1" applyProtection="1">
      <alignment horizontal="left" vertical="center"/>
      <protection locked="0"/>
    </xf>
    <xf numFmtId="49" fontId="8" fillId="3" borderId="19" xfId="2" applyNumberFormat="1" applyFill="1" applyBorder="1" applyAlignment="1" applyProtection="1">
      <alignment horizontal="left" vertical="center"/>
      <protection locked="0"/>
    </xf>
    <xf numFmtId="49" fontId="8" fillId="3" borderId="23" xfId="2" applyNumberFormat="1" applyFill="1" applyBorder="1" applyAlignment="1" applyProtection="1">
      <alignment horizontal="left" vertical="center"/>
      <protection locked="0"/>
    </xf>
    <xf numFmtId="0" fontId="28" fillId="0" borderId="0" xfId="0" applyFont="1"/>
    <xf numFmtId="0" fontId="11" fillId="0" borderId="0" xfId="0" applyFont="1" applyFill="1"/>
    <xf numFmtId="0" fontId="4" fillId="0" borderId="13" xfId="0" applyFont="1" applyFill="1" applyBorder="1" applyAlignment="1">
      <alignment horizontal="left" vertical="center"/>
    </xf>
    <xf numFmtId="0" fontId="5" fillId="0" borderId="0" xfId="0" applyFont="1" applyBorder="1" applyAlignment="1">
      <alignment horizontal="right" vertical="center"/>
    </xf>
    <xf numFmtId="0" fontId="28" fillId="0" borderId="0" xfId="0" applyFont="1" applyFill="1"/>
    <xf numFmtId="0" fontId="25" fillId="0" borderId="13" xfId="0" applyFont="1" applyFill="1" applyBorder="1" applyAlignment="1">
      <alignment vertical="center" wrapText="1"/>
    </xf>
    <xf numFmtId="0" fontId="25" fillId="0" borderId="16" xfId="0" applyFont="1" applyFill="1" applyBorder="1" applyAlignment="1">
      <alignment vertical="center" wrapText="1"/>
    </xf>
    <xf numFmtId="0" fontId="4" fillId="0" borderId="12" xfId="0" applyFont="1" applyFill="1" applyBorder="1" applyAlignment="1">
      <alignment vertical="center" wrapText="1"/>
    </xf>
    <xf numFmtId="3" fontId="11" fillId="0" borderId="13" xfId="0" applyNumberFormat="1" applyFont="1" applyFill="1" applyBorder="1" applyAlignment="1">
      <alignment horizontal="center" vertical="center"/>
    </xf>
    <xf numFmtId="0" fontId="17" fillId="26" borderId="0" xfId="32" applyFill="1"/>
    <xf numFmtId="0" fontId="34" fillId="0" borderId="0" xfId="32" applyFont="1" applyAlignment="1">
      <alignment horizontal="right"/>
    </xf>
    <xf numFmtId="0" fontId="4" fillId="20" borderId="4" xfId="32" applyFont="1" applyFill="1" applyBorder="1"/>
    <xf numFmtId="0" fontId="4" fillId="20" borderId="10" xfId="32" applyFont="1" applyFill="1" applyBorder="1"/>
    <xf numFmtId="0" fontId="11" fillId="20" borderId="4" xfId="32" applyFont="1" applyFill="1" applyBorder="1"/>
    <xf numFmtId="0" fontId="4" fillId="20" borderId="24" xfId="32" applyFont="1" applyFill="1" applyBorder="1"/>
    <xf numFmtId="0" fontId="4" fillId="20" borderId="33" xfId="32" applyFont="1" applyFill="1" applyBorder="1"/>
    <xf numFmtId="0" fontId="11" fillId="20" borderId="24" xfId="32" applyFont="1" applyFill="1" applyBorder="1"/>
    <xf numFmtId="0" fontId="4" fillId="26" borderId="0" xfId="32" applyFont="1" applyFill="1"/>
    <xf numFmtId="0" fontId="11" fillId="26" borderId="0" xfId="32" applyFont="1" applyFill="1"/>
    <xf numFmtId="0" fontId="33" fillId="26" borderId="0" xfId="32" applyFont="1" applyFill="1"/>
    <xf numFmtId="0" fontId="37" fillId="26" borderId="4" xfId="32" applyFont="1" applyFill="1" applyBorder="1" applyAlignment="1">
      <alignment vertical="center"/>
    </xf>
    <xf numFmtId="0" fontId="4" fillId="26" borderId="10" xfId="32" applyFont="1" applyFill="1" applyBorder="1" applyAlignment="1">
      <alignment vertical="center"/>
    </xf>
    <xf numFmtId="0" fontId="4" fillId="26" borderId="4" xfId="32" applyFont="1" applyFill="1" applyBorder="1" applyAlignment="1">
      <alignment vertical="center"/>
    </xf>
    <xf numFmtId="0" fontId="11" fillId="26" borderId="4" xfId="32" applyFont="1" applyFill="1" applyBorder="1" applyAlignment="1">
      <alignment horizontal="center" vertical="center"/>
    </xf>
    <xf numFmtId="0" fontId="4" fillId="26" borderId="4" xfId="32" applyFont="1" applyFill="1" applyBorder="1"/>
    <xf numFmtId="0" fontId="4" fillId="26" borderId="10" xfId="32" applyFont="1" applyFill="1" applyBorder="1" applyAlignment="1">
      <alignment vertical="center" wrapText="1"/>
    </xf>
    <xf numFmtId="0" fontId="11" fillId="26" borderId="4" xfId="32" applyFont="1" applyFill="1" applyBorder="1"/>
    <xf numFmtId="0" fontId="11" fillId="26" borderId="4" xfId="32" applyFont="1" applyFill="1" applyBorder="1" applyAlignment="1">
      <alignment vertical="center"/>
    </xf>
    <xf numFmtId="0" fontId="32" fillId="26" borderId="4" xfId="32" applyFont="1" applyFill="1" applyBorder="1" applyAlignment="1">
      <alignment horizontal="center" vertical="center" wrapText="1"/>
    </xf>
    <xf numFmtId="0" fontId="32" fillId="26" borderId="4" xfId="32" applyFont="1" applyFill="1" applyBorder="1" applyAlignment="1">
      <alignment vertical="center"/>
    </xf>
    <xf numFmtId="0" fontId="11" fillId="26" borderId="4" xfId="32" applyFont="1" applyFill="1" applyBorder="1" applyAlignment="1">
      <alignment horizontal="center" vertical="center" wrapText="1"/>
    </xf>
    <xf numFmtId="0" fontId="4" fillId="26" borderId="10" xfId="32" applyFont="1" applyFill="1" applyBorder="1"/>
    <xf numFmtId="0" fontId="32" fillId="26" borderId="4" xfId="32" applyFont="1" applyFill="1" applyBorder="1" applyAlignment="1">
      <alignment horizontal="center" vertical="center"/>
    </xf>
    <xf numFmtId="0" fontId="4" fillId="26" borderId="10" xfId="32" applyFont="1" applyFill="1" applyBorder="1" applyAlignment="1">
      <alignment horizontal="left" vertical="center" wrapText="1"/>
    </xf>
    <xf numFmtId="0" fontId="11" fillId="26" borderId="4" xfId="32" applyFont="1" applyFill="1" applyBorder="1" applyAlignment="1">
      <alignment vertical="center" wrapText="1"/>
    </xf>
    <xf numFmtId="0" fontId="4" fillId="26" borderId="4" xfId="32" applyFont="1" applyFill="1" applyBorder="1" applyAlignment="1">
      <alignment horizontal="center" vertical="top" wrapText="1"/>
    </xf>
    <xf numFmtId="0" fontId="4" fillId="26" borderId="4" xfId="32" applyFont="1" applyFill="1" applyBorder="1" applyAlignment="1">
      <alignment vertical="center" wrapText="1"/>
    </xf>
    <xf numFmtId="0" fontId="32" fillId="26" borderId="4" xfId="32" applyFont="1" applyFill="1" applyBorder="1" applyAlignment="1">
      <alignment vertical="center" wrapText="1"/>
    </xf>
    <xf numFmtId="0" fontId="4" fillId="26" borderId="10" xfId="32" applyFont="1" applyFill="1" applyBorder="1" applyAlignment="1">
      <alignment wrapText="1"/>
    </xf>
    <xf numFmtId="0" fontId="25" fillId="26" borderId="4" xfId="32" applyFont="1" applyFill="1" applyBorder="1" applyAlignment="1">
      <alignment vertical="center" wrapText="1"/>
    </xf>
    <xf numFmtId="0" fontId="34" fillId="0" borderId="0" xfId="32" applyNumberFormat="1" applyFont="1" applyAlignment="1">
      <alignment horizontal="right"/>
    </xf>
    <xf numFmtId="0" fontId="4" fillId="26" borderId="0" xfId="0" applyFont="1" applyFill="1"/>
    <xf numFmtId="0" fontId="5" fillId="26" borderId="0" xfId="0" applyFont="1" applyFill="1" applyAlignment="1">
      <alignment horizontal="right"/>
    </xf>
    <xf numFmtId="49" fontId="10" fillId="26" borderId="2" xfId="0" applyNumberFormat="1" applyFont="1" applyFill="1" applyBorder="1" applyAlignment="1">
      <alignment horizontal="left" vertical="center"/>
    </xf>
    <xf numFmtId="49" fontId="24" fillId="26" borderId="5" xfId="0" applyNumberFormat="1" applyFont="1" applyFill="1" applyBorder="1" applyAlignment="1">
      <alignment horizontal="left" vertical="center"/>
    </xf>
    <xf numFmtId="49" fontId="24" fillId="26" borderId="13" xfId="0" applyNumberFormat="1" applyFont="1" applyFill="1" applyBorder="1" applyAlignment="1">
      <alignment horizontal="left" vertical="center"/>
    </xf>
    <xf numFmtId="49" fontId="24" fillId="26" borderId="31" xfId="0" applyNumberFormat="1" applyFont="1" applyFill="1" applyBorder="1" applyAlignment="1">
      <alignment horizontal="left" vertical="center"/>
    </xf>
    <xf numFmtId="49" fontId="24" fillId="26" borderId="1" xfId="0" applyNumberFormat="1" applyFont="1" applyFill="1" applyBorder="1" applyAlignment="1">
      <alignment horizontal="left" vertical="center"/>
    </xf>
    <xf numFmtId="49" fontId="24" fillId="26" borderId="8" xfId="0" applyNumberFormat="1" applyFont="1" applyFill="1" applyBorder="1" applyAlignment="1">
      <alignment horizontal="left" vertical="center"/>
    </xf>
    <xf numFmtId="49" fontId="24" fillId="26" borderId="3" xfId="0" applyNumberFormat="1" applyFont="1" applyFill="1" applyBorder="1" applyAlignment="1">
      <alignment horizontal="left" vertical="center"/>
    </xf>
    <xf numFmtId="49" fontId="24" fillId="26" borderId="5" xfId="0" applyNumberFormat="1" applyFont="1" applyFill="1" applyBorder="1" applyAlignment="1" applyProtection="1">
      <alignment horizontal="left" vertical="center"/>
    </xf>
    <xf numFmtId="49" fontId="24" fillId="26" borderId="13" xfId="0" applyNumberFormat="1" applyFont="1" applyFill="1" applyBorder="1" applyAlignment="1" applyProtection="1">
      <alignment horizontal="left" vertical="center"/>
    </xf>
    <xf numFmtId="49" fontId="23" fillId="26" borderId="19" xfId="0" applyNumberFormat="1" applyFont="1" applyFill="1" applyBorder="1" applyAlignment="1" applyProtection="1">
      <alignment horizontal="left" vertical="center"/>
      <protection locked="0"/>
    </xf>
    <xf numFmtId="49" fontId="23" fillId="26" borderId="18" xfId="0" applyNumberFormat="1" applyFont="1" applyFill="1" applyBorder="1" applyAlignment="1" applyProtection="1">
      <alignment horizontal="left" vertical="center"/>
      <protection locked="0"/>
    </xf>
    <xf numFmtId="49" fontId="23" fillId="26" borderId="12" xfId="0" applyNumberFormat="1" applyFont="1" applyFill="1" applyBorder="1" applyAlignment="1" applyProtection="1">
      <alignment horizontal="left" vertical="center"/>
      <protection locked="0"/>
    </xf>
    <xf numFmtId="49" fontId="24" fillId="26" borderId="16" xfId="0" applyNumberFormat="1" applyFont="1" applyFill="1" applyBorder="1" applyAlignment="1">
      <alignment horizontal="left" vertical="center"/>
    </xf>
    <xf numFmtId="0" fontId="27" fillId="26" borderId="0" xfId="0" applyNumberFormat="1" applyFont="1" applyFill="1" applyAlignment="1">
      <alignment horizontal="right"/>
    </xf>
    <xf numFmtId="0" fontId="28" fillId="26" borderId="0" xfId="0" applyNumberFormat="1" applyFont="1" applyFill="1" applyAlignment="1"/>
    <xf numFmtId="0" fontId="4" fillId="26" borderId="0" xfId="0" applyFont="1" applyFill="1" applyAlignment="1"/>
    <xf numFmtId="14" fontId="27" fillId="26" borderId="0" xfId="0" applyNumberFormat="1" applyFont="1" applyFill="1" applyAlignment="1">
      <alignment horizontal="left" vertical="center" indent="1"/>
    </xf>
    <xf numFmtId="0" fontId="11" fillId="26" borderId="0" xfId="0" applyFont="1" applyFill="1" applyAlignment="1"/>
    <xf numFmtId="49" fontId="28" fillId="26" borderId="0" xfId="0" applyNumberFormat="1" applyFont="1" applyFill="1" applyAlignment="1">
      <alignment horizontal="right"/>
    </xf>
    <xf numFmtId="0" fontId="4" fillId="26" borderId="0" xfId="0" applyNumberFormat="1" applyFont="1" applyFill="1"/>
    <xf numFmtId="0" fontId="29" fillId="26" borderId="0" xfId="0" applyNumberFormat="1" applyFont="1" applyFill="1" applyAlignment="1">
      <alignment horizontal="center"/>
    </xf>
    <xf numFmtId="0" fontId="4" fillId="26" borderId="0" xfId="0" applyNumberFormat="1" applyFont="1" applyFill="1" applyAlignment="1"/>
    <xf numFmtId="49" fontId="4" fillId="26" borderId="0" xfId="0" applyNumberFormat="1" applyFont="1" applyFill="1" applyAlignment="1">
      <alignment horizontal="right"/>
    </xf>
    <xf numFmtId="0" fontId="28" fillId="26" borderId="0" xfId="0" applyFont="1" applyFill="1"/>
    <xf numFmtId="0" fontId="4" fillId="26" borderId="0" xfId="0" applyNumberFormat="1" applyFont="1" applyFill="1" applyAlignment="1">
      <alignment horizontal="left"/>
    </xf>
    <xf numFmtId="49" fontId="4" fillId="26" borderId="0" xfId="0" applyNumberFormat="1" applyFont="1" applyFill="1" applyAlignment="1"/>
    <xf numFmtId="0" fontId="30" fillId="26" borderId="0" xfId="0" applyNumberFormat="1" applyFont="1" applyFill="1" applyAlignment="1"/>
    <xf numFmtId="0" fontId="35" fillId="26" borderId="0" xfId="32" applyFont="1" applyFill="1"/>
    <xf numFmtId="0" fontId="35" fillId="26" borderId="0" xfId="32" applyNumberFormat="1" applyFont="1" applyFill="1" applyAlignment="1"/>
    <xf numFmtId="49" fontId="35" fillId="26" borderId="0" xfId="32" applyNumberFormat="1" applyFont="1" applyFill="1" applyAlignment="1"/>
    <xf numFmtId="0" fontId="36" fillId="26" borderId="0" xfId="32" applyNumberFormat="1" applyFont="1" applyFill="1" applyAlignment="1"/>
    <xf numFmtId="0" fontId="30" fillId="26" borderId="0" xfId="0" applyFont="1" applyFill="1" applyAlignment="1"/>
    <xf numFmtId="0" fontId="31" fillId="26" borderId="0" xfId="0" applyFont="1" applyFill="1" applyAlignment="1"/>
    <xf numFmtId="0" fontId="29" fillId="26" borderId="0" xfId="31" applyFont="1" applyFill="1" applyBorder="1"/>
    <xf numFmtId="0" fontId="5" fillId="0" borderId="0" xfId="0" applyFont="1" applyBorder="1" applyAlignment="1">
      <alignment vertical="center"/>
    </xf>
    <xf numFmtId="0" fontId="4" fillId="0" borderId="10" xfId="32" applyFont="1" applyFill="1" applyBorder="1" applyAlignment="1">
      <alignment vertical="center" wrapText="1"/>
    </xf>
    <xf numFmtId="0" fontId="17" fillId="25" borderId="0" xfId="32" applyFill="1"/>
    <xf numFmtId="0" fontId="4" fillId="26" borderId="0" xfId="0" applyFont="1" applyFill="1" applyAlignment="1">
      <alignment horizontal="center"/>
    </xf>
    <xf numFmtId="0" fontId="4" fillId="26" borderId="4" xfId="32" applyFont="1" applyFill="1" applyBorder="1" applyAlignment="1">
      <alignment horizontal="center" vertical="center" wrapText="1"/>
    </xf>
    <xf numFmtId="0" fontId="4" fillId="26" borderId="0" xfId="0" applyNumberFormat="1" applyFont="1" applyFill="1" applyAlignment="1">
      <alignment horizontal="center"/>
    </xf>
    <xf numFmtId="0" fontId="41" fillId="0" borderId="13" xfId="2" applyFont="1" applyBorder="1" applyAlignment="1" applyProtection="1">
      <alignment horizontal="center" vertical="center"/>
    </xf>
    <xf numFmtId="0" fontId="9" fillId="0" borderId="12" xfId="0" applyFont="1" applyFill="1" applyBorder="1" applyAlignment="1">
      <alignment vertical="center"/>
    </xf>
    <xf numFmtId="0" fontId="9" fillId="0" borderId="15" xfId="0" applyFont="1" applyFill="1" applyBorder="1" applyAlignment="1">
      <alignment vertical="center"/>
    </xf>
    <xf numFmtId="0" fontId="4" fillId="0" borderId="13" xfId="0" applyNumberFormat="1" applyFont="1" applyBorder="1" applyAlignment="1">
      <alignment horizontal="center"/>
    </xf>
    <xf numFmtId="0" fontId="4" fillId="0" borderId="16" xfId="0" applyNumberFormat="1" applyFont="1" applyBorder="1" applyAlignment="1">
      <alignment horizontal="center"/>
    </xf>
    <xf numFmtId="2" fontId="4" fillId="22" borderId="50" xfId="1" applyNumberFormat="1" applyFont="1" applyFill="1" applyBorder="1" applyAlignment="1">
      <alignment horizontal="right" vertical="center"/>
    </xf>
    <xf numFmtId="10" fontId="4" fillId="22" borderId="50" xfId="1" applyNumberFormat="1" applyFont="1" applyFill="1" applyBorder="1" applyAlignment="1">
      <alignment horizontal="right" vertical="center"/>
    </xf>
    <xf numFmtId="2" fontId="4" fillId="22" borderId="51" xfId="1" applyNumberFormat="1" applyFont="1" applyFill="1" applyBorder="1" applyAlignment="1">
      <alignment horizontal="right" vertical="center"/>
    </xf>
    <xf numFmtId="0" fontId="41" fillId="0" borderId="16" xfId="2" applyFont="1" applyBorder="1" applyAlignment="1" applyProtection="1">
      <alignment horizontal="center" vertical="center"/>
    </xf>
    <xf numFmtId="0" fontId="4" fillId="0" borderId="0" xfId="0" applyFont="1" applyFill="1" applyAlignment="1">
      <alignment vertical="center"/>
    </xf>
    <xf numFmtId="0" fontId="7" fillId="0" borderId="0" xfId="0" applyFont="1" applyAlignment="1">
      <alignment vertical="center"/>
    </xf>
    <xf numFmtId="0" fontId="9" fillId="0" borderId="0" xfId="0" applyFont="1" applyFill="1" applyAlignment="1">
      <alignment vertical="center"/>
    </xf>
    <xf numFmtId="0" fontId="11" fillId="26" borderId="0" xfId="0" applyFont="1" applyFill="1" applyAlignment="1">
      <alignment vertical="center"/>
    </xf>
    <xf numFmtId="0" fontId="35" fillId="26" borderId="0" xfId="32" applyFont="1" applyFill="1" applyAlignment="1">
      <alignment vertical="center"/>
    </xf>
    <xf numFmtId="0" fontId="28" fillId="26" borderId="0" xfId="0" applyFont="1" applyFill="1" applyAlignment="1">
      <alignment vertical="center"/>
    </xf>
    <xf numFmtId="0" fontId="10" fillId="0" borderId="0" xfId="0" applyFont="1" applyFill="1" applyAlignment="1">
      <alignment horizontal="center" vertical="center" wrapText="1"/>
    </xf>
    <xf numFmtId="0" fontId="11" fillId="27" borderId="30" xfId="0" applyFont="1" applyFill="1" applyBorder="1" applyAlignment="1">
      <alignment horizontal="center" vertical="center" wrapText="1"/>
    </xf>
    <xf numFmtId="0" fontId="4" fillId="0" borderId="5" xfId="2" applyFont="1" applyBorder="1" applyAlignment="1" applyProtection="1">
      <alignment horizontal="center" vertical="center"/>
    </xf>
    <xf numFmtId="0" fontId="4" fillId="0" borderId="13" xfId="2" applyFont="1" applyBorder="1" applyAlignment="1" applyProtection="1">
      <alignment horizontal="center" vertical="center"/>
    </xf>
    <xf numFmtId="0" fontId="4" fillId="0" borderId="16" xfId="2" applyFont="1" applyBorder="1" applyAlignment="1" applyProtection="1">
      <alignment horizontal="center" vertical="center"/>
    </xf>
    <xf numFmtId="0" fontId="4" fillId="0" borderId="35" xfId="2" applyFont="1" applyBorder="1" applyAlignment="1" applyProtection="1">
      <alignment horizontal="center" vertical="center"/>
    </xf>
    <xf numFmtId="0" fontId="4" fillId="0" borderId="16" xfId="0" applyFont="1" applyBorder="1" applyAlignment="1">
      <alignment vertical="center"/>
    </xf>
    <xf numFmtId="0" fontId="4" fillId="0" borderId="46" xfId="0" applyFont="1" applyBorder="1" applyAlignment="1">
      <alignment vertical="center" wrapText="1"/>
    </xf>
    <xf numFmtId="0" fontId="4" fillId="0" borderId="36" xfId="0" applyFont="1" applyBorder="1" applyAlignment="1">
      <alignment vertical="center" wrapText="1"/>
    </xf>
    <xf numFmtId="0" fontId="4" fillId="0" borderId="39" xfId="0" applyFont="1" applyBorder="1" applyAlignment="1">
      <alignment vertical="center" wrapText="1"/>
    </xf>
    <xf numFmtId="0" fontId="4" fillId="0" borderId="46" xfId="0" applyFont="1" applyFill="1" applyBorder="1" applyAlignment="1">
      <alignment vertical="center" wrapText="1"/>
    </xf>
    <xf numFmtId="0" fontId="4" fillId="0" borderId="36" xfId="0" applyFont="1" applyFill="1" applyBorder="1" applyAlignment="1">
      <alignment vertical="center" wrapText="1"/>
    </xf>
    <xf numFmtId="0" fontId="4" fillId="0" borderId="39" xfId="0" applyFont="1" applyFill="1" applyBorder="1" applyAlignment="1">
      <alignment vertical="center" wrapText="1"/>
    </xf>
    <xf numFmtId="0" fontId="4" fillId="0" borderId="36" xfId="0" applyFont="1" applyBorder="1" applyAlignment="1">
      <alignment horizontal="justify" vertical="center"/>
    </xf>
    <xf numFmtId="0" fontId="32" fillId="0" borderId="46" xfId="0" applyFont="1" applyFill="1" applyBorder="1" applyAlignment="1">
      <alignment vertical="center" wrapText="1"/>
    </xf>
    <xf numFmtId="0" fontId="32" fillId="0" borderId="36" xfId="0" applyFont="1" applyFill="1" applyBorder="1" applyAlignment="1">
      <alignment vertical="center" wrapText="1"/>
    </xf>
    <xf numFmtId="0" fontId="32" fillId="0" borderId="46" xfId="0" applyFont="1" applyBorder="1" applyAlignment="1">
      <alignment vertical="center" wrapText="1"/>
    </xf>
    <xf numFmtId="0" fontId="42" fillId="0" borderId="36" xfId="0" applyFont="1" applyBorder="1" applyAlignment="1">
      <alignment vertical="center" wrapText="1"/>
    </xf>
    <xf numFmtId="0" fontId="30" fillId="0" borderId="39" xfId="0" applyFont="1" applyBorder="1" applyAlignment="1">
      <alignment vertical="center" wrapText="1"/>
    </xf>
    <xf numFmtId="0" fontId="4" fillId="0" borderId="42" xfId="0" applyFont="1" applyBorder="1" applyAlignment="1">
      <alignment vertical="center"/>
    </xf>
    <xf numFmtId="0" fontId="4" fillId="0" borderId="25" xfId="0" applyFont="1" applyBorder="1" applyAlignment="1">
      <alignment vertical="center"/>
    </xf>
    <xf numFmtId="0" fontId="4" fillId="0" borderId="49" xfId="0" applyFont="1" applyFill="1" applyBorder="1" applyAlignment="1">
      <alignment vertical="center"/>
    </xf>
    <xf numFmtId="0" fontId="4" fillId="0" borderId="42" xfId="0" applyFont="1" applyFill="1" applyBorder="1" applyAlignment="1">
      <alignment vertical="center"/>
    </xf>
    <xf numFmtId="0" fontId="4" fillId="0" borderId="25" xfId="0" applyFont="1" applyFill="1" applyBorder="1" applyAlignment="1">
      <alignment vertical="center"/>
    </xf>
    <xf numFmtId="0" fontId="4" fillId="0" borderId="25" xfId="0" applyFont="1" applyFill="1" applyBorder="1" applyAlignment="1">
      <alignment vertical="center" wrapText="1"/>
    </xf>
    <xf numFmtId="0" fontId="32" fillId="0" borderId="42" xfId="0" applyFont="1" applyFill="1" applyBorder="1" applyAlignment="1">
      <alignment vertical="center"/>
    </xf>
    <xf numFmtId="0" fontId="32" fillId="0" borderId="25" xfId="0" applyFont="1" applyFill="1" applyBorder="1" applyAlignment="1">
      <alignment vertical="center"/>
    </xf>
    <xf numFmtId="0" fontId="4" fillId="0" borderId="49" xfId="0" applyFont="1" applyBorder="1" applyAlignment="1">
      <alignment vertical="center"/>
    </xf>
    <xf numFmtId="0" fontId="4" fillId="0" borderId="49" xfId="0" applyFont="1" applyFill="1" applyBorder="1" applyAlignment="1">
      <alignment vertical="center" wrapText="1"/>
    </xf>
    <xf numFmtId="0" fontId="4" fillId="0" borderId="42" xfId="0" applyFont="1" applyBorder="1" applyAlignment="1">
      <alignment vertical="center" wrapText="1"/>
    </xf>
    <xf numFmtId="0" fontId="4" fillId="0" borderId="49" xfId="0" applyFont="1" applyBorder="1" applyAlignment="1">
      <alignment vertical="center" wrapText="1"/>
    </xf>
    <xf numFmtId="0" fontId="4" fillId="0" borderId="25" xfId="0" applyFont="1" applyBorder="1" applyAlignment="1">
      <alignment vertical="center" wrapText="1"/>
    </xf>
    <xf numFmtId="0" fontId="32" fillId="0" borderId="42" xfId="0" applyFont="1" applyBorder="1" applyAlignment="1">
      <alignment vertical="center" wrapText="1"/>
    </xf>
    <xf numFmtId="0" fontId="42" fillId="0" borderId="25" xfId="0" applyFont="1" applyBorder="1" applyAlignment="1">
      <alignment vertical="center" wrapText="1"/>
    </xf>
    <xf numFmtId="0" fontId="30" fillId="0" borderId="49" xfId="0" applyFont="1" applyBorder="1" applyAlignment="1">
      <alignment vertical="center" wrapText="1"/>
    </xf>
    <xf numFmtId="0" fontId="4" fillId="3" borderId="35"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3" fontId="11" fillId="0" borderId="35" xfId="0" applyNumberFormat="1" applyFont="1" applyFill="1" applyBorder="1" applyAlignment="1">
      <alignment horizontal="center" vertical="center"/>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0" borderId="33" xfId="0" applyFont="1" applyBorder="1" applyAlignment="1">
      <alignment vertical="center"/>
    </xf>
    <xf numFmtId="0" fontId="4" fillId="0" borderId="34" xfId="0" applyFont="1" applyBorder="1" applyAlignment="1">
      <alignment vertical="center" wrapText="1"/>
    </xf>
    <xf numFmtId="0" fontId="11" fillId="27" borderId="2" xfId="0" applyFont="1" applyFill="1" applyBorder="1" applyAlignment="1">
      <alignment horizontal="center" vertical="center" wrapText="1"/>
    </xf>
    <xf numFmtId="0" fontId="11" fillId="27"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horizontal="center" vertical="center" wrapText="1"/>
    </xf>
    <xf numFmtId="0" fontId="6" fillId="0" borderId="0" xfId="0" applyFont="1" applyBorder="1" applyAlignment="1">
      <alignment horizontal="center" vertical="center" wrapText="1"/>
    </xf>
    <xf numFmtId="0" fontId="4" fillId="26" borderId="4" xfId="32" applyFont="1" applyFill="1" applyBorder="1" applyAlignment="1">
      <alignment horizontal="left" vertical="center" wrapText="1"/>
    </xf>
    <xf numFmtId="0" fontId="4" fillId="26" borderId="4" xfId="32" applyFont="1" applyFill="1" applyBorder="1" applyAlignment="1">
      <alignment horizontal="left" vertical="top" wrapText="1"/>
    </xf>
    <xf numFmtId="0" fontId="4" fillId="26" borderId="4" xfId="32" applyFont="1" applyFill="1" applyBorder="1" applyAlignment="1">
      <alignment horizontal="center" vertical="center" wrapText="1"/>
    </xf>
    <xf numFmtId="0" fontId="43" fillId="0" borderId="0" xfId="0" applyFont="1"/>
    <xf numFmtId="0" fontId="4" fillId="26" borderId="24" xfId="32" applyFont="1" applyFill="1" applyBorder="1" applyAlignment="1">
      <alignment vertical="center" wrapText="1"/>
    </xf>
    <xf numFmtId="0" fontId="11" fillId="2" borderId="27" xfId="32" applyFont="1" applyFill="1" applyBorder="1" applyAlignment="1">
      <alignment horizontal="center" vertical="center" wrapText="1"/>
    </xf>
    <xf numFmtId="0" fontId="11" fillId="2" borderId="32" xfId="32" applyFont="1" applyFill="1" applyBorder="1" applyAlignment="1" applyProtection="1">
      <alignment horizontal="center" vertical="center" wrapText="1"/>
      <protection locked="0"/>
    </xf>
    <xf numFmtId="0" fontId="11" fillId="2" borderId="32" xfId="32" applyFont="1" applyFill="1" applyBorder="1" applyAlignment="1">
      <alignment horizontal="center" vertical="center" wrapText="1"/>
    </xf>
    <xf numFmtId="0" fontId="37" fillId="26" borderId="40" xfId="32" applyFont="1" applyFill="1" applyBorder="1" applyAlignment="1">
      <alignment vertical="center"/>
    </xf>
    <xf numFmtId="0" fontId="4" fillId="26" borderId="41" xfId="32" applyFont="1" applyFill="1" applyBorder="1" applyAlignment="1">
      <alignment vertical="center"/>
    </xf>
    <xf numFmtId="0" fontId="4" fillId="26" borderId="40" xfId="32" applyFont="1" applyFill="1" applyBorder="1" applyAlignment="1">
      <alignment vertical="center"/>
    </xf>
    <xf numFmtId="0" fontId="11" fillId="26" borderId="40" xfId="32" applyFont="1" applyFill="1" applyBorder="1" applyAlignment="1">
      <alignment horizontal="center" vertical="center"/>
    </xf>
    <xf numFmtId="0" fontId="4" fillId="26" borderId="24" xfId="32" applyFont="1" applyFill="1" applyBorder="1" applyAlignment="1">
      <alignment vertical="center"/>
    </xf>
    <xf numFmtId="0" fontId="4" fillId="26" borderId="33" xfId="32" applyFont="1" applyFill="1" applyBorder="1" applyAlignment="1">
      <alignment vertical="center" wrapText="1"/>
    </xf>
    <xf numFmtId="0" fontId="4" fillId="26" borderId="24" xfId="32" applyFont="1" applyFill="1" applyBorder="1" applyAlignment="1">
      <alignment horizontal="center" vertical="center" wrapText="1"/>
    </xf>
    <xf numFmtId="0" fontId="11" fillId="26" borderId="24" xfId="32" applyFont="1" applyFill="1" applyBorder="1" applyAlignment="1">
      <alignment vertical="center"/>
    </xf>
    <xf numFmtId="0" fontId="4" fillId="26" borderId="41" xfId="32" applyFont="1" applyFill="1" applyBorder="1" applyAlignment="1">
      <alignment vertical="center" wrapText="1"/>
    </xf>
    <xf numFmtId="0" fontId="32" fillId="26" borderId="40" xfId="32" applyFont="1" applyFill="1" applyBorder="1" applyAlignment="1">
      <alignment horizontal="center" vertical="center" wrapText="1"/>
    </xf>
    <xf numFmtId="0" fontId="4" fillId="26" borderId="33" xfId="32" applyFont="1" applyFill="1" applyBorder="1"/>
    <xf numFmtId="0" fontId="32" fillId="26" borderId="40" xfId="32" applyFont="1" applyFill="1" applyBorder="1" applyAlignment="1">
      <alignment horizontal="center" vertical="center"/>
    </xf>
    <xf numFmtId="0" fontId="11" fillId="26" borderId="24" xfId="32" applyFont="1" applyFill="1" applyBorder="1"/>
    <xf numFmtId="0" fontId="4" fillId="26" borderId="40" xfId="32" applyFont="1" applyFill="1" applyBorder="1"/>
    <xf numFmtId="0" fontId="4" fillId="26" borderId="41" xfId="32" applyFont="1" applyFill="1" applyBorder="1"/>
    <xf numFmtId="0" fontId="11" fillId="26" borderId="24" xfId="32" applyFont="1" applyFill="1" applyBorder="1" applyAlignment="1">
      <alignment vertical="center" wrapText="1"/>
    </xf>
    <xf numFmtId="0" fontId="4" fillId="26" borderId="24" xfId="32" applyFont="1" applyFill="1" applyBorder="1" applyAlignment="1">
      <alignment horizontal="center" vertical="top" wrapText="1"/>
    </xf>
    <xf numFmtId="0" fontId="4" fillId="25" borderId="4" xfId="32" applyFont="1" applyFill="1" applyBorder="1"/>
    <xf numFmtId="0" fontId="11" fillId="25" borderId="4" xfId="32" applyFont="1" applyFill="1" applyBorder="1"/>
    <xf numFmtId="0" fontId="4" fillId="20" borderId="4" xfId="32" applyFont="1" applyFill="1" applyBorder="1" applyAlignment="1">
      <alignment wrapText="1"/>
    </xf>
    <xf numFmtId="0" fontId="4" fillId="26" borderId="40" xfId="32" applyFont="1" applyFill="1" applyBorder="1" applyAlignment="1">
      <alignment vertical="center" wrapText="1"/>
    </xf>
    <xf numFmtId="0" fontId="4" fillId="25" borderId="10" xfId="32" applyFont="1" applyFill="1" applyBorder="1" applyAlignment="1">
      <alignment wrapText="1"/>
    </xf>
    <xf numFmtId="0" fontId="4" fillId="25" borderId="4" xfId="32" applyFont="1" applyFill="1" applyBorder="1" applyAlignment="1">
      <alignment wrapText="1"/>
    </xf>
    <xf numFmtId="0" fontId="4" fillId="25" borderId="40" xfId="32" applyFont="1" applyFill="1" applyBorder="1"/>
    <xf numFmtId="0" fontId="4" fillId="25" borderId="41" xfId="32" applyFont="1" applyFill="1" applyBorder="1"/>
    <xf numFmtId="0" fontId="11" fillId="25" borderId="40" xfId="32" applyFont="1" applyFill="1" applyBorder="1" applyAlignment="1">
      <alignment horizontal="center"/>
    </xf>
    <xf numFmtId="0" fontId="43" fillId="0" borderId="0" xfId="0" applyFont="1" applyBorder="1"/>
    <xf numFmtId="0" fontId="4" fillId="25" borderId="24" xfId="32" applyFont="1" applyFill="1" applyBorder="1"/>
    <xf numFmtId="0" fontId="4" fillId="25" borderId="33" xfId="32" applyFont="1" applyFill="1" applyBorder="1"/>
    <xf numFmtId="0" fontId="11" fillId="25" borderId="24" xfId="32" applyFont="1" applyFill="1" applyBorder="1"/>
    <xf numFmtId="0" fontId="11" fillId="26" borderId="24" xfId="32" quotePrefix="1" applyFont="1" applyFill="1" applyBorder="1" applyAlignment="1">
      <alignment vertical="center" wrapText="1"/>
    </xf>
    <xf numFmtId="0" fontId="4" fillId="25" borderId="33" xfId="32" applyFont="1" applyFill="1" applyBorder="1" applyAlignment="1">
      <alignment wrapText="1"/>
    </xf>
    <xf numFmtId="0" fontId="4" fillId="25" borderId="24" xfId="32" applyFont="1" applyFill="1" applyBorder="1" applyAlignment="1">
      <alignment wrapText="1"/>
    </xf>
    <xf numFmtId="0" fontId="4" fillId="26" borderId="33" xfId="32" applyFont="1" applyFill="1" applyBorder="1" applyAlignment="1">
      <alignment vertical="center"/>
    </xf>
    <xf numFmtId="0" fontId="11" fillId="26" borderId="24" xfId="32" applyFont="1" applyFill="1" applyBorder="1" applyAlignment="1">
      <alignment horizontal="center" vertical="center" wrapText="1"/>
    </xf>
    <xf numFmtId="0" fontId="4" fillId="26" borderId="33" xfId="32" applyFont="1" applyFill="1" applyBorder="1" applyAlignment="1">
      <alignment horizontal="left" vertical="center" wrapText="1"/>
    </xf>
    <xf numFmtId="0" fontId="4" fillId="26" borderId="24" xfId="32" applyFont="1" applyFill="1" applyBorder="1" applyAlignment="1">
      <alignment horizontal="left" vertical="center" wrapText="1"/>
    </xf>
    <xf numFmtId="14" fontId="10" fillId="26" borderId="0" xfId="0" applyNumberFormat="1" applyFont="1" applyFill="1" applyAlignment="1">
      <alignment horizontal="left" vertical="center" indent="1"/>
    </xf>
    <xf numFmtId="0" fontId="4" fillId="0" borderId="0" xfId="0" applyFont="1" applyBorder="1" applyAlignment="1">
      <alignment horizontal="center" vertical="center"/>
    </xf>
    <xf numFmtId="0" fontId="4" fillId="0" borderId="0" xfId="0" applyFont="1" applyBorder="1" applyAlignment="1">
      <alignment vertical="center" wrapText="1"/>
    </xf>
    <xf numFmtId="0" fontId="4" fillId="0" borderId="0" xfId="2" applyFont="1" applyBorder="1" applyAlignment="1" applyProtection="1">
      <alignment horizontal="center" vertical="center"/>
    </xf>
    <xf numFmtId="0" fontId="4" fillId="25" borderId="0" xfId="0" applyFont="1" applyFill="1" applyBorder="1" applyAlignment="1" applyProtection="1">
      <alignment horizontal="center" vertical="center" wrapText="1"/>
      <protection locked="0"/>
    </xf>
    <xf numFmtId="0" fontId="4" fillId="0" borderId="0" xfId="0" applyFont="1" applyAlignment="1">
      <alignment horizontal="center" vertical="center"/>
    </xf>
    <xf numFmtId="0" fontId="4" fillId="0" borderId="5" xfId="0" applyNumberFormat="1" applyFont="1" applyBorder="1" applyAlignment="1">
      <alignment horizontal="center"/>
    </xf>
    <xf numFmtId="0" fontId="9" fillId="0" borderId="6" xfId="0" applyFont="1" applyFill="1" applyBorder="1" applyAlignment="1">
      <alignment vertical="center"/>
    </xf>
    <xf numFmtId="0" fontId="4" fillId="0" borderId="5" xfId="0" applyFont="1" applyFill="1" applyBorder="1" applyAlignment="1">
      <alignment horizontal="left" vertical="center"/>
    </xf>
    <xf numFmtId="0" fontId="41" fillId="0" borderId="5" xfId="2" applyFont="1" applyBorder="1" applyAlignment="1" applyProtection="1">
      <alignment horizontal="center" vertical="center"/>
    </xf>
    <xf numFmtId="3" fontId="4" fillId="3" borderId="11" xfId="0" applyNumberFormat="1" applyFont="1" applyFill="1" applyBorder="1" applyAlignment="1" applyProtection="1">
      <alignment horizontal="center" vertical="center" wrapText="1"/>
      <protection locked="0"/>
    </xf>
    <xf numFmtId="3" fontId="4" fillId="3" borderId="12" xfId="0" applyNumberFormat="1" applyFont="1" applyFill="1" applyBorder="1" applyAlignment="1" applyProtection="1">
      <alignment horizontal="center" vertical="center" wrapText="1"/>
      <protection locked="0"/>
    </xf>
    <xf numFmtId="3" fontId="4" fillId="25" borderId="12" xfId="0" applyNumberFormat="1" applyFont="1" applyFill="1" applyBorder="1" applyAlignment="1" applyProtection="1">
      <alignment horizontal="center" vertical="center" wrapText="1"/>
      <protection locked="0"/>
    </xf>
    <xf numFmtId="0" fontId="5" fillId="0" borderId="0" xfId="0" applyFont="1" applyAlignment="1">
      <alignment horizontal="center" vertical="center"/>
    </xf>
    <xf numFmtId="3" fontId="4" fillId="3" borderId="35" xfId="0" applyNumberFormat="1" applyFont="1" applyFill="1" applyBorder="1" applyAlignment="1" applyProtection="1">
      <alignment horizontal="center" vertical="center"/>
      <protection locked="0"/>
    </xf>
    <xf numFmtId="3" fontId="4" fillId="3" borderId="13" xfId="0" applyNumberFormat="1" applyFont="1" applyFill="1" applyBorder="1" applyAlignment="1" applyProtection="1">
      <alignment horizontal="center" vertical="center"/>
      <protection locked="0"/>
    </xf>
    <xf numFmtId="3" fontId="4" fillId="3" borderId="13" xfId="0" applyNumberFormat="1" applyFont="1" applyFill="1" applyBorder="1" applyAlignment="1" applyProtection="1">
      <alignment horizontal="center" vertical="center" wrapText="1"/>
      <protection locked="0"/>
    </xf>
    <xf numFmtId="3" fontId="4" fillId="3" borderId="16" xfId="0" applyNumberFormat="1" applyFont="1" applyFill="1" applyBorder="1" applyAlignment="1" applyProtection="1">
      <alignment horizontal="center" vertical="center"/>
      <protection locked="0"/>
    </xf>
    <xf numFmtId="3" fontId="4" fillId="3" borderId="35" xfId="0" applyNumberFormat="1" applyFont="1" applyFill="1" applyBorder="1" applyAlignment="1" applyProtection="1">
      <alignment horizontal="center" vertical="center" wrapText="1"/>
      <protection locked="0"/>
    </xf>
    <xf numFmtId="3" fontId="4" fillId="3" borderId="16" xfId="0" applyNumberFormat="1" applyFont="1" applyFill="1" applyBorder="1" applyAlignment="1" applyProtection="1">
      <alignment horizontal="center" vertical="center" wrapText="1"/>
      <protection locked="0"/>
    </xf>
    <xf numFmtId="3" fontId="4" fillId="3" borderId="5" xfId="0" applyNumberFormat="1" applyFont="1" applyFill="1" applyBorder="1" applyAlignment="1" applyProtection="1">
      <alignment horizontal="center" vertical="center" wrapText="1"/>
      <protection locked="0"/>
    </xf>
    <xf numFmtId="3" fontId="4" fillId="0" borderId="35" xfId="1" applyNumberFormat="1" applyFont="1" applyFill="1" applyBorder="1" applyAlignment="1">
      <alignment horizontal="center" vertical="center"/>
    </xf>
    <xf numFmtId="3" fontId="4" fillId="0" borderId="13" xfId="1" applyNumberFormat="1" applyFont="1" applyFill="1" applyBorder="1" applyAlignment="1">
      <alignment horizontal="center" vertical="center"/>
    </xf>
    <xf numFmtId="0" fontId="28" fillId="26" borderId="0" xfId="0" applyNumberFormat="1" applyFont="1" applyFill="1" applyAlignment="1">
      <alignment horizontal="center"/>
    </xf>
    <xf numFmtId="10" fontId="4" fillId="22" borderId="0" xfId="1" applyNumberFormat="1" applyFont="1" applyFill="1" applyBorder="1" applyAlignment="1">
      <alignment horizontal="right" vertical="center"/>
    </xf>
    <xf numFmtId="0" fontId="4" fillId="3" borderId="5" xfId="0" applyFont="1" applyFill="1" applyBorder="1" applyAlignment="1" applyProtection="1">
      <alignment horizontal="center" vertical="center" wrapText="1"/>
      <protection locked="0"/>
    </xf>
    <xf numFmtId="9" fontId="11" fillId="24" borderId="5" xfId="0" applyNumberFormat="1" applyFont="1" applyFill="1" applyBorder="1" applyAlignment="1">
      <alignment horizontal="center"/>
    </xf>
    <xf numFmtId="9" fontId="11" fillId="24" borderId="13" xfId="0" applyNumberFormat="1" applyFont="1" applyFill="1" applyBorder="1" applyAlignment="1">
      <alignment horizontal="center"/>
    </xf>
    <xf numFmtId="0" fontId="11" fillId="24" borderId="13" xfId="0" applyFont="1" applyFill="1" applyBorder="1" applyAlignment="1">
      <alignment horizontal="center"/>
    </xf>
    <xf numFmtId="10" fontId="11" fillId="24" borderId="13" xfId="0" applyNumberFormat="1" applyFont="1" applyFill="1" applyBorder="1" applyAlignment="1">
      <alignment horizontal="center"/>
    </xf>
    <xf numFmtId="0" fontId="11" fillId="24" borderId="16" xfId="0" applyFont="1" applyFill="1" applyBorder="1" applyAlignment="1">
      <alignment horizontal="center"/>
    </xf>
    <xf numFmtId="10" fontId="4" fillId="0" borderId="13" xfId="0" applyNumberFormat="1" applyFont="1" applyBorder="1" applyAlignment="1">
      <alignment horizontal="center"/>
    </xf>
    <xf numFmtId="10" fontId="4" fillId="0" borderId="16" xfId="0" applyNumberFormat="1" applyFont="1" applyBorder="1" applyAlignment="1">
      <alignment horizontal="center"/>
    </xf>
    <xf numFmtId="0" fontId="11" fillId="27" borderId="3" xfId="0" applyFont="1" applyFill="1" applyBorder="1" applyAlignment="1" applyProtection="1">
      <alignment vertical="center" wrapText="1"/>
      <protection locked="0"/>
    </xf>
    <xf numFmtId="0" fontId="4" fillId="0" borderId="41" xfId="0" applyFont="1" applyFill="1" applyBorder="1" applyAlignment="1">
      <alignment vertical="center" wrapText="1"/>
    </xf>
    <xf numFmtId="0" fontId="4" fillId="0" borderId="37" xfId="0" applyFont="1" applyBorder="1" applyAlignment="1">
      <alignment vertical="center" wrapText="1"/>
    </xf>
    <xf numFmtId="0" fontId="4" fillId="0" borderId="31" xfId="2" applyFont="1" applyBorder="1" applyAlignment="1" applyProtection="1">
      <alignment horizontal="center" vertical="center"/>
    </xf>
    <xf numFmtId="3" fontId="4" fillId="3" borderId="31" xfId="0" applyNumberFormat="1"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0" borderId="44" xfId="0" applyFont="1" applyBorder="1" applyAlignment="1">
      <alignment vertical="center" wrapText="1"/>
    </xf>
    <xf numFmtId="0" fontId="4" fillId="0" borderId="52" xfId="0" applyFont="1" applyBorder="1" applyAlignment="1">
      <alignment vertical="center" wrapText="1"/>
    </xf>
    <xf numFmtId="0" fontId="4" fillId="0" borderId="48" xfId="0" applyFont="1" applyBorder="1" applyAlignment="1">
      <alignment vertical="center"/>
    </xf>
    <xf numFmtId="0" fontId="4" fillId="3" borderId="17"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4" fillId="3" borderId="21" xfId="0" applyFont="1" applyFill="1" applyBorder="1" applyAlignment="1" applyProtection="1">
      <alignment horizontal="center" vertical="center" wrapText="1"/>
      <protection locked="0"/>
    </xf>
    <xf numFmtId="9" fontId="4" fillId="3" borderId="13" xfId="0" applyNumberFormat="1" applyFont="1" applyFill="1" applyBorder="1" applyAlignment="1" applyProtection="1">
      <alignment horizontal="center" vertical="center" wrapText="1"/>
      <protection locked="0"/>
    </xf>
    <xf numFmtId="0" fontId="11" fillId="0" borderId="52" xfId="0" applyFont="1" applyBorder="1" applyAlignment="1">
      <alignment vertical="center" wrapText="1"/>
    </xf>
    <xf numFmtId="0" fontId="11" fillId="0" borderId="13" xfId="2" applyFont="1" applyBorder="1" applyAlignment="1" applyProtection="1">
      <alignment horizontal="center" vertical="center"/>
    </xf>
    <xf numFmtId="9" fontId="11" fillId="25" borderId="13" xfId="0" applyNumberFormat="1" applyFont="1" applyFill="1" applyBorder="1" applyAlignment="1" applyProtection="1">
      <alignment horizontal="center" vertical="center" wrapText="1"/>
      <protection locked="0"/>
    </xf>
    <xf numFmtId="0" fontId="11" fillId="25" borderId="18" xfId="0" applyFont="1" applyFill="1" applyBorder="1" applyAlignment="1" applyProtection="1">
      <alignment horizontal="center" vertical="center" wrapText="1"/>
      <protection locked="0"/>
    </xf>
    <xf numFmtId="0" fontId="11" fillId="25" borderId="13" xfId="0" applyFont="1" applyFill="1" applyBorder="1" applyAlignment="1" applyProtection="1">
      <alignment horizontal="center" vertical="center" wrapText="1"/>
      <protection locked="0"/>
    </xf>
    <xf numFmtId="0" fontId="4" fillId="26" borderId="23" xfId="0" applyFont="1" applyFill="1" applyBorder="1" applyAlignment="1">
      <alignment horizontal="right"/>
    </xf>
    <xf numFmtId="0" fontId="4" fillId="26" borderId="21" xfId="0" applyFont="1" applyFill="1" applyBorder="1" applyAlignment="1">
      <alignment horizontal="right"/>
    </xf>
    <xf numFmtId="0" fontId="4" fillId="26" borderId="15" xfId="0" applyFont="1" applyFill="1" applyBorder="1" applyAlignment="1">
      <alignment horizontal="right"/>
    </xf>
    <xf numFmtId="0" fontId="4" fillId="26" borderId="19" xfId="0" applyFont="1" applyFill="1" applyBorder="1" applyAlignment="1">
      <alignment horizontal="right"/>
    </xf>
    <xf numFmtId="0" fontId="4" fillId="26" borderId="18" xfId="0" applyFont="1" applyFill="1" applyBorder="1" applyAlignment="1">
      <alignment horizontal="right"/>
    </xf>
    <xf numFmtId="0" fontId="4" fillId="26" borderId="12" xfId="0" applyFont="1" applyFill="1" applyBorder="1" applyAlignment="1">
      <alignment horizontal="right"/>
    </xf>
    <xf numFmtId="0" fontId="5" fillId="26" borderId="19" xfId="0" applyFont="1" applyFill="1" applyBorder="1" applyAlignment="1">
      <alignment horizontal="right"/>
    </xf>
    <xf numFmtId="0" fontId="5" fillId="26" borderId="18" xfId="0" applyFont="1" applyFill="1" applyBorder="1" applyAlignment="1">
      <alignment horizontal="right"/>
    </xf>
    <xf numFmtId="0" fontId="5" fillId="26" borderId="12" xfId="0" applyFont="1" applyFill="1" applyBorder="1" applyAlignment="1">
      <alignment horizontal="right"/>
    </xf>
    <xf numFmtId="0" fontId="11" fillId="21" borderId="19" xfId="0" applyFont="1" applyFill="1" applyBorder="1" applyAlignment="1" applyProtection="1">
      <alignment horizontal="right" vertical="center"/>
    </xf>
    <xf numFmtId="0" fontId="11" fillId="21" borderId="18" xfId="0" applyFont="1" applyFill="1" applyBorder="1" applyAlignment="1" applyProtection="1">
      <alignment horizontal="right" vertical="center"/>
    </xf>
    <xf numFmtId="0" fontId="11" fillId="21" borderId="12" xfId="0" applyFont="1" applyFill="1" applyBorder="1" applyAlignment="1" applyProtection="1">
      <alignment horizontal="right" vertical="center"/>
    </xf>
    <xf numFmtId="0" fontId="4" fillId="26" borderId="19" xfId="0" applyFont="1" applyFill="1" applyBorder="1" applyAlignment="1">
      <alignment horizontal="right" vertical="center"/>
    </xf>
    <xf numFmtId="0" fontId="4" fillId="26" borderId="18" xfId="0" applyFont="1" applyFill="1" applyBorder="1" applyAlignment="1">
      <alignment horizontal="right" vertical="center"/>
    </xf>
    <xf numFmtId="0" fontId="4" fillId="26" borderId="12" xfId="0" applyFont="1" applyFill="1" applyBorder="1" applyAlignment="1">
      <alignment horizontal="right" vertical="center"/>
    </xf>
    <xf numFmtId="0" fontId="4" fillId="26" borderId="23" xfId="0" applyFont="1" applyFill="1" applyBorder="1" applyAlignment="1">
      <alignment horizontal="right" vertical="center"/>
    </xf>
    <xf numFmtId="0" fontId="4" fillId="26" borderId="21" xfId="0" applyFont="1" applyFill="1" applyBorder="1" applyAlignment="1">
      <alignment horizontal="right" vertical="center"/>
    </xf>
    <xf numFmtId="0" fontId="4" fillId="26" borderId="15" xfId="0" applyFont="1" applyFill="1" applyBorder="1" applyAlignment="1">
      <alignment horizontal="right" vertical="center"/>
    </xf>
    <xf numFmtId="0" fontId="11" fillId="26" borderId="1" xfId="0" applyFont="1" applyFill="1" applyBorder="1" applyAlignment="1">
      <alignment horizontal="left" vertical="center"/>
    </xf>
    <xf numFmtId="0" fontId="11" fillId="26" borderId="8" xfId="0" applyFont="1" applyFill="1" applyBorder="1" applyAlignment="1">
      <alignment horizontal="left" vertical="center"/>
    </xf>
    <xf numFmtId="0" fontId="11" fillId="26" borderId="3" xfId="0" applyFont="1" applyFill="1" applyBorder="1" applyAlignment="1">
      <alignment horizontal="left" vertical="center"/>
    </xf>
    <xf numFmtId="0" fontId="11" fillId="21" borderId="22" xfId="0" applyFont="1" applyFill="1" applyBorder="1" applyAlignment="1" applyProtection="1">
      <alignment horizontal="right" vertical="center"/>
    </xf>
    <xf numFmtId="0" fontId="11" fillId="21" borderId="17" xfId="0" applyFont="1" applyFill="1" applyBorder="1" applyAlignment="1" applyProtection="1">
      <alignment horizontal="right" vertical="center"/>
    </xf>
    <xf numFmtId="0" fontId="11" fillId="21" borderId="11" xfId="0" applyFont="1" applyFill="1" applyBorder="1" applyAlignment="1" applyProtection="1">
      <alignment horizontal="right" vertical="center"/>
    </xf>
    <xf numFmtId="49" fontId="6" fillId="26" borderId="0" xfId="0" applyNumberFormat="1" applyFont="1" applyFill="1" applyBorder="1" applyAlignment="1">
      <alignment horizontal="center" vertical="center" wrapText="1"/>
    </xf>
    <xf numFmtId="49" fontId="6" fillId="26" borderId="0" xfId="0" applyNumberFormat="1" applyFont="1" applyFill="1" applyBorder="1" applyAlignment="1">
      <alignment horizontal="center" vertical="center"/>
    </xf>
    <xf numFmtId="49" fontId="10" fillId="26" borderId="0" xfId="0" applyNumberFormat="1" applyFont="1" applyFill="1" applyBorder="1" applyAlignment="1">
      <alignment horizontal="center" vertical="center"/>
    </xf>
    <xf numFmtId="0" fontId="10" fillId="26" borderId="0" xfId="0" applyNumberFormat="1" applyFont="1" applyFill="1" applyBorder="1" applyAlignment="1">
      <alignment horizontal="center" vertical="center"/>
    </xf>
    <xf numFmtId="49" fontId="10" fillId="27" borderId="27" xfId="0" applyNumberFormat="1" applyFont="1" applyFill="1" applyBorder="1" applyAlignment="1">
      <alignment horizontal="center" vertical="center"/>
    </xf>
    <xf numFmtId="49" fontId="10" fillId="27" borderId="26" xfId="0" applyNumberFormat="1" applyFont="1" applyFill="1" applyBorder="1" applyAlignment="1">
      <alignment horizontal="center" vertical="center"/>
    </xf>
    <xf numFmtId="0" fontId="10" fillId="27" borderId="22" xfId="0" applyFont="1" applyFill="1" applyBorder="1" applyAlignment="1">
      <alignment horizontal="center" vertical="center"/>
    </xf>
    <xf numFmtId="0" fontId="10" fillId="27" borderId="17" xfId="0" applyFont="1" applyFill="1" applyBorder="1" applyAlignment="1">
      <alignment horizontal="center" vertical="center"/>
    </xf>
    <xf numFmtId="0" fontId="10" fillId="27" borderId="11" xfId="0" applyFont="1" applyFill="1" applyBorder="1" applyAlignment="1">
      <alignment horizontal="center" vertical="center"/>
    </xf>
    <xf numFmtId="0" fontId="10" fillId="27" borderId="23" xfId="0" applyFont="1" applyFill="1" applyBorder="1" applyAlignment="1">
      <alignment horizontal="center" vertical="center"/>
    </xf>
    <xf numFmtId="0" fontId="10" fillId="27" borderId="21" xfId="0" applyFont="1" applyFill="1" applyBorder="1" applyAlignment="1">
      <alignment horizontal="center" vertical="center"/>
    </xf>
    <xf numFmtId="0" fontId="10" fillId="27" borderId="15" xfId="0" applyFont="1" applyFill="1" applyBorder="1" applyAlignment="1">
      <alignment horizontal="center" vertical="center"/>
    </xf>
    <xf numFmtId="0" fontId="22" fillId="27" borderId="23" xfId="0" applyFont="1" applyFill="1" applyBorder="1" applyAlignment="1">
      <alignment horizontal="center" vertical="center"/>
    </xf>
    <xf numFmtId="0" fontId="22" fillId="27" borderId="21" xfId="0" applyFont="1" applyFill="1" applyBorder="1" applyAlignment="1">
      <alignment horizontal="center" vertical="center"/>
    </xf>
    <xf numFmtId="0" fontId="22" fillId="27" borderId="15" xfId="0" applyFont="1" applyFill="1" applyBorder="1" applyAlignment="1">
      <alignment horizontal="center" vertical="center"/>
    </xf>
    <xf numFmtId="0" fontId="22" fillId="26" borderId="1" xfId="0" applyFont="1" applyFill="1" applyBorder="1" applyAlignment="1">
      <alignment horizontal="center" vertical="center"/>
    </xf>
    <xf numFmtId="0" fontId="22" fillId="26" borderId="8" xfId="0" applyFont="1" applyFill="1" applyBorder="1" applyAlignment="1">
      <alignment horizontal="center" vertical="center"/>
    </xf>
    <xf numFmtId="0" fontId="22" fillId="26" borderId="3" xfId="0" applyFont="1" applyFill="1" applyBorder="1" applyAlignment="1">
      <alignment horizontal="center" vertical="center"/>
    </xf>
    <xf numFmtId="0" fontId="4" fillId="26" borderId="22" xfId="0" applyFont="1" applyFill="1" applyBorder="1" applyAlignment="1">
      <alignment horizontal="right" vertical="center"/>
    </xf>
    <xf numFmtId="0" fontId="4" fillId="26" borderId="17" xfId="0" applyFont="1" applyFill="1" applyBorder="1" applyAlignment="1">
      <alignment horizontal="right" vertical="center"/>
    </xf>
    <xf numFmtId="0" fontId="4" fillId="26" borderId="11" xfId="0" applyFont="1" applyFill="1" applyBorder="1" applyAlignment="1">
      <alignment horizontal="right" vertical="center"/>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3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0" fontId="10" fillId="0" borderId="0" xfId="0" applyFont="1" applyFill="1" applyBorder="1" applyAlignment="1">
      <alignment horizontal="center" vertical="center" wrapText="1"/>
    </xf>
    <xf numFmtId="0" fontId="6" fillId="0" borderId="0" xfId="0" applyFont="1" applyAlignment="1">
      <alignment horizontal="center" vertical="center" wrapText="1"/>
    </xf>
    <xf numFmtId="0" fontId="10" fillId="0" borderId="0" xfId="0" applyFont="1" applyFill="1" applyAlignment="1">
      <alignment horizontal="center" vertical="center" wrapText="1"/>
    </xf>
    <xf numFmtId="0" fontId="11" fillId="27" borderId="35" xfId="0" applyFont="1" applyFill="1" applyBorder="1" applyAlignment="1" applyProtection="1">
      <alignment horizontal="center" vertical="center" wrapText="1"/>
      <protection locked="0"/>
    </xf>
    <xf numFmtId="0" fontId="11" fillId="27" borderId="31" xfId="0" applyFont="1" applyFill="1" applyBorder="1" applyAlignment="1" applyProtection="1">
      <alignment horizontal="center" vertical="center" wrapText="1"/>
      <protection locked="0"/>
    </xf>
    <xf numFmtId="0" fontId="11" fillId="27" borderId="46" xfId="0" applyFont="1" applyFill="1" applyBorder="1" applyAlignment="1" applyProtection="1">
      <alignment horizontal="center" vertical="center" wrapText="1"/>
      <protection locked="0"/>
    </xf>
    <xf numFmtId="0" fontId="11" fillId="27" borderId="37" xfId="0" applyFont="1" applyFill="1" applyBorder="1" applyAlignment="1" applyProtection="1">
      <alignment horizontal="center" vertical="center" wrapText="1"/>
      <protection locked="0"/>
    </xf>
    <xf numFmtId="0" fontId="11" fillId="27" borderId="42" xfId="0" applyFont="1" applyFill="1" applyBorder="1" applyAlignment="1">
      <alignment horizontal="center" vertical="center" wrapText="1"/>
    </xf>
    <xf numFmtId="0" fontId="11" fillId="27" borderId="41" xfId="0" applyFont="1" applyFill="1" applyBorder="1" applyAlignment="1">
      <alignment horizontal="center" vertical="center" wrapText="1"/>
    </xf>
    <xf numFmtId="0" fontId="11" fillId="27" borderId="35" xfId="0" applyFont="1" applyFill="1" applyBorder="1" applyAlignment="1">
      <alignment horizontal="center" vertical="center" wrapText="1"/>
    </xf>
    <xf numFmtId="0" fontId="11" fillId="27" borderId="31" xfId="0" applyFont="1" applyFill="1" applyBorder="1" applyAlignment="1">
      <alignment horizontal="center" vertical="center" wrapText="1"/>
    </xf>
    <xf numFmtId="0" fontId="30" fillId="26" borderId="0" xfId="0" applyFont="1" applyFill="1" applyAlignment="1">
      <alignment horizontal="left" vertical="center" wrapText="1"/>
    </xf>
    <xf numFmtId="0" fontId="11" fillId="27" borderId="1" xfId="0" applyFont="1" applyFill="1" applyBorder="1" applyAlignment="1">
      <alignment horizontal="center" vertical="center"/>
    </xf>
    <xf numFmtId="0" fontId="11" fillId="27" borderId="8" xfId="0" applyFont="1" applyFill="1" applyBorder="1" applyAlignment="1">
      <alignment horizontal="center" vertical="center"/>
    </xf>
    <xf numFmtId="0" fontId="11" fillId="27" borderId="3" xfId="0" applyFont="1" applyFill="1" applyBorder="1" applyAlignment="1">
      <alignment horizontal="center" vertical="center"/>
    </xf>
    <xf numFmtId="0" fontId="4" fillId="0" borderId="35"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11" fillId="27" borderId="35" xfId="0" applyFont="1" applyFill="1" applyBorder="1" applyAlignment="1">
      <alignment horizontal="center" wrapText="1"/>
    </xf>
    <xf numFmtId="0" fontId="11" fillId="27" borderId="31" xfId="0" applyFont="1" applyFill="1" applyBorder="1" applyAlignment="1">
      <alignment horizontal="center" wrapText="1"/>
    </xf>
    <xf numFmtId="0" fontId="6" fillId="0" borderId="0" xfId="0" applyFont="1" applyBorder="1" applyAlignment="1">
      <alignment horizontal="center" vertical="center" wrapText="1"/>
    </xf>
    <xf numFmtId="0" fontId="11" fillId="27" borderId="30" xfId="0" applyFont="1" applyFill="1" applyBorder="1" applyAlignment="1">
      <alignment horizontal="center" vertical="center"/>
    </xf>
    <xf numFmtId="0" fontId="11" fillId="27" borderId="9" xfId="0" applyFont="1" applyFill="1" applyBorder="1" applyAlignment="1">
      <alignment horizontal="center" vertical="center"/>
    </xf>
    <xf numFmtId="0" fontId="11" fillId="27" borderId="16" xfId="0" applyFont="1" applyFill="1" applyBorder="1" applyAlignment="1">
      <alignment horizontal="center" vertical="center" wrapText="1"/>
    </xf>
    <xf numFmtId="0" fontId="11" fillId="27" borderId="44" xfId="0" applyFont="1" applyFill="1" applyBorder="1" applyAlignment="1" applyProtection="1">
      <alignment horizontal="center" vertical="center" wrapText="1"/>
      <protection locked="0"/>
    </xf>
    <xf numFmtId="0" fontId="11" fillId="27" borderId="48" xfId="0" applyFont="1" applyFill="1" applyBorder="1" applyAlignment="1" applyProtection="1">
      <alignment horizontal="center" vertical="center" wrapText="1"/>
      <protection locked="0"/>
    </xf>
    <xf numFmtId="0" fontId="11" fillId="27" borderId="43" xfId="0" applyFont="1" applyFill="1" applyBorder="1" applyAlignment="1" applyProtection="1">
      <alignment horizontal="center" vertical="center"/>
      <protection locked="0"/>
    </xf>
    <xf numFmtId="0" fontId="11" fillId="27" borderId="47" xfId="0" applyFont="1" applyFill="1" applyBorder="1" applyAlignment="1" applyProtection="1">
      <alignment horizontal="center" vertical="center"/>
      <protection locked="0"/>
    </xf>
    <xf numFmtId="49" fontId="11" fillId="27" borderId="43" xfId="0" applyNumberFormat="1" applyFont="1" applyFill="1" applyBorder="1" applyAlignment="1" applyProtection="1">
      <alignment horizontal="center" vertical="center"/>
      <protection locked="0"/>
    </xf>
    <xf numFmtId="49" fontId="11" fillId="27" borderId="47" xfId="0" applyNumberFormat="1" applyFont="1" applyFill="1" applyBorder="1" applyAlignment="1" applyProtection="1">
      <alignment horizontal="center" vertical="center"/>
      <protection locked="0"/>
    </xf>
    <xf numFmtId="49" fontId="11" fillId="27" borderId="45" xfId="0" applyNumberFormat="1" applyFont="1" applyFill="1" applyBorder="1" applyAlignment="1" applyProtection="1">
      <alignment horizontal="center" vertical="center"/>
      <protection locked="0"/>
    </xf>
    <xf numFmtId="49" fontId="11" fillId="27" borderId="38" xfId="0" applyNumberFormat="1" applyFont="1" applyFill="1" applyBorder="1" applyAlignment="1" applyProtection="1">
      <alignment horizontal="center" vertical="center"/>
      <protection locked="0"/>
    </xf>
    <xf numFmtId="0" fontId="4" fillId="26" borderId="4" xfId="32" applyFont="1" applyFill="1" applyBorder="1" applyAlignment="1">
      <alignment horizontal="left" vertical="top" wrapText="1"/>
    </xf>
    <xf numFmtId="0" fontId="4" fillId="26" borderId="40" xfId="32" applyFont="1" applyFill="1" applyBorder="1" applyAlignment="1">
      <alignment horizontal="left" vertical="center" wrapText="1"/>
    </xf>
    <xf numFmtId="0" fontId="4" fillId="26" borderId="4" xfId="32" applyFont="1" applyFill="1" applyBorder="1" applyAlignment="1">
      <alignment horizontal="left" vertical="center" wrapText="1"/>
    </xf>
    <xf numFmtId="0" fontId="4" fillId="26" borderId="24" xfId="32" applyFont="1" applyFill="1" applyBorder="1" applyAlignment="1">
      <alignment horizontal="left" vertical="center" wrapText="1"/>
    </xf>
    <xf numFmtId="0" fontId="4" fillId="26" borderId="40" xfId="32" applyFont="1" applyFill="1" applyBorder="1" applyAlignment="1">
      <alignment horizontal="left" vertical="top" wrapText="1"/>
    </xf>
    <xf numFmtId="0" fontId="4" fillId="26" borderId="24" xfId="32" applyFont="1" applyFill="1" applyBorder="1" applyAlignment="1">
      <alignment horizontal="left" vertical="top" wrapText="1"/>
    </xf>
    <xf numFmtId="0" fontId="4" fillId="26" borderId="40" xfId="32" applyFont="1" applyFill="1" applyBorder="1" applyAlignment="1">
      <alignment horizontal="center" vertical="center" wrapText="1"/>
    </xf>
    <xf numFmtId="0" fontId="4" fillId="26" borderId="4" xfId="32" applyFont="1" applyFill="1" applyBorder="1" applyAlignment="1">
      <alignment horizontal="center" vertical="center" wrapText="1"/>
    </xf>
    <xf numFmtId="0" fontId="4" fillId="26" borderId="24" xfId="32" applyFont="1" applyFill="1" applyBorder="1" applyAlignment="1">
      <alignment horizontal="center" vertical="center" wrapText="1"/>
    </xf>
    <xf numFmtId="0" fontId="4" fillId="25" borderId="4" xfId="32" applyFont="1" applyFill="1" applyBorder="1" applyAlignment="1">
      <alignment horizontal="center" wrapText="1"/>
    </xf>
    <xf numFmtId="0" fontId="4" fillId="25" borderId="24" xfId="32" applyFont="1" applyFill="1" applyBorder="1" applyAlignment="1">
      <alignment horizontal="center" wrapText="1"/>
    </xf>
    <xf numFmtId="0" fontId="37" fillId="23" borderId="40" xfId="32" applyFont="1" applyFill="1" applyBorder="1" applyAlignment="1">
      <alignment horizontal="center" vertical="center" wrapText="1"/>
    </xf>
    <xf numFmtId="0" fontId="37" fillId="23" borderId="4" xfId="32" applyFont="1" applyFill="1" applyBorder="1" applyAlignment="1">
      <alignment horizontal="center" vertical="center" wrapText="1"/>
    </xf>
    <xf numFmtId="0" fontId="37" fillId="23" borderId="24" xfId="32" applyFont="1" applyFill="1" applyBorder="1" applyAlignment="1">
      <alignment horizontal="center" vertical="center" wrapText="1"/>
    </xf>
    <xf numFmtId="0" fontId="37" fillId="24" borderId="40" xfId="32" applyFont="1" applyFill="1" applyBorder="1" applyAlignment="1">
      <alignment horizontal="center" vertical="center" wrapText="1"/>
    </xf>
    <xf numFmtId="0" fontId="37" fillId="24" borderId="4" xfId="32" applyFont="1" applyFill="1" applyBorder="1" applyAlignment="1">
      <alignment horizontal="center" vertical="center" wrapText="1"/>
    </xf>
    <xf numFmtId="0" fontId="37" fillId="24" borderId="24" xfId="32" applyFont="1" applyFill="1" applyBorder="1" applyAlignment="1">
      <alignment horizontal="center" vertical="center" wrapText="1"/>
    </xf>
  </cellXfs>
  <cellStyles count="51">
    <cellStyle name="Accent1 - 20%" xfId="3"/>
    <cellStyle name="Accent1 - 40%" xfId="4"/>
    <cellStyle name="Accent1 - 60%" xfId="5"/>
    <cellStyle name="Accent2 - 20%" xfId="6"/>
    <cellStyle name="Accent2 - 40%" xfId="7"/>
    <cellStyle name="Accent2 - 60%" xfId="8"/>
    <cellStyle name="Accent3 - 20%" xfId="9"/>
    <cellStyle name="Accent3 - 40%" xfId="10"/>
    <cellStyle name="Accent3 - 60%" xfId="11"/>
    <cellStyle name="Accent4 - 20%" xfId="12"/>
    <cellStyle name="Accent4 - 40%" xfId="13"/>
    <cellStyle name="Accent4 - 60%" xfId="14"/>
    <cellStyle name="Accent5 - 20%" xfId="15"/>
    <cellStyle name="Accent5 - 40%" xfId="16"/>
    <cellStyle name="Accent5 - 60%" xfId="17"/>
    <cellStyle name="Accent6 - 20%" xfId="18"/>
    <cellStyle name="Accent6 - 40%" xfId="19"/>
    <cellStyle name="Accent6 - 60%" xfId="20"/>
    <cellStyle name="Blue" xfId="21"/>
    <cellStyle name="Choice" xfId="22"/>
    <cellStyle name="Closed" xfId="23"/>
    <cellStyle name="Comma 2" xfId="41"/>
    <cellStyle name="Comma 2 2" xfId="44"/>
    <cellStyle name="Comma 3" xfId="43"/>
    <cellStyle name="Emphasis 1" xfId="24"/>
    <cellStyle name="Emphasis 2" xfId="25"/>
    <cellStyle name="Emphasis 3" xfId="26"/>
    <cellStyle name="Green" xfId="27"/>
    <cellStyle name="Grey" xfId="28"/>
    <cellStyle name="Hyperlink" xfId="2" builtinId="8"/>
    <cellStyle name="Hyperlink 2" xfId="29"/>
    <cellStyle name="Koloni" xfId="30"/>
    <cellStyle name="Normal" xfId="0" builtinId="0"/>
    <cellStyle name="Normal 2" xfId="31"/>
    <cellStyle name="Normal 3" xfId="32"/>
    <cellStyle name="Normal 4" xfId="42"/>
    <cellStyle name="Normal 5" xfId="45"/>
    <cellStyle name="Normal 6" xfId="48"/>
    <cellStyle name="Normal 6 2" xfId="50"/>
    <cellStyle name="Normal 7" xfId="49"/>
    <cellStyle name="Percent" xfId="1" builtinId="5"/>
    <cellStyle name="Percent 2" xfId="33"/>
    <cellStyle name="Percent 3" xfId="34"/>
    <cellStyle name="Percent 4" xfId="35"/>
    <cellStyle name="Percent 5" xfId="40"/>
    <cellStyle name="Percent 6" xfId="46"/>
    <cellStyle name="Percent 7" xfId="47"/>
    <cellStyle name="Sheet Title" xfId="36"/>
    <cellStyle name="White" xfId="37"/>
    <cellStyle name="Zaglavie" xfId="38"/>
    <cellStyle name="Нормален 3" xfId="39"/>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FFCC"/>
      <color rgb="FFCCFFCC"/>
      <color rgb="FFBCF6C6"/>
      <color rgb="FFEAEAEA"/>
      <color rgb="FFFFCCFF"/>
      <color rgb="FF66FFFF"/>
      <color rgb="FF33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825500</xdr:colOff>
      <xdr:row>35</xdr:row>
      <xdr:rowOff>52917</xdr:rowOff>
    </xdr:from>
    <xdr:to>
      <xdr:col>5</xdr:col>
      <xdr:colOff>1797050</xdr:colOff>
      <xdr:row>35</xdr:row>
      <xdr:rowOff>538692</xdr:rowOff>
    </xdr:to>
    <xdr:pic>
      <xdr:nvPicPr>
        <xdr:cNvPr id="2" name="Picture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855700" y="15769167"/>
          <a:ext cx="97155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740833</xdr:colOff>
      <xdr:row>36</xdr:row>
      <xdr:rowOff>201083</xdr:rowOff>
    </xdr:from>
    <xdr:to>
      <xdr:col>5</xdr:col>
      <xdr:colOff>1950508</xdr:colOff>
      <xdr:row>36</xdr:row>
      <xdr:rowOff>382058</xdr:rowOff>
    </xdr:to>
    <xdr:pic>
      <xdr:nvPicPr>
        <xdr:cNvPr id="3" name="Picture 2"/>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771033" y="16403108"/>
          <a:ext cx="12096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825500</xdr:colOff>
      <xdr:row>35</xdr:row>
      <xdr:rowOff>52917</xdr:rowOff>
    </xdr:from>
    <xdr:to>
      <xdr:col>5</xdr:col>
      <xdr:colOff>1797050</xdr:colOff>
      <xdr:row>35</xdr:row>
      <xdr:rowOff>538692</xdr:rowOff>
    </xdr:to>
    <xdr:pic>
      <xdr:nvPicPr>
        <xdr:cNvPr id="4" name="Picture 3"/>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855700" y="15769167"/>
          <a:ext cx="971550"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740833</xdr:colOff>
      <xdr:row>36</xdr:row>
      <xdr:rowOff>201083</xdr:rowOff>
    </xdr:from>
    <xdr:to>
      <xdr:col>5</xdr:col>
      <xdr:colOff>1950508</xdr:colOff>
      <xdr:row>36</xdr:row>
      <xdr:rowOff>382058</xdr:rowOff>
    </xdr:to>
    <xdr:pic>
      <xdr:nvPicPr>
        <xdr:cNvPr id="5" name="Picture 4"/>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771033" y="16403108"/>
          <a:ext cx="1209675" cy="180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Kostadin%20Kolarov_2/My%20Documents/Mobile/New%20Business%20Pl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писание на продуктите"/>
      <sheetName val="Състояние на продуктите"/>
      <sheetName val="Пазарна прогноза (1)"/>
      <sheetName val="Пазарна прогноза (2)"/>
      <sheetName val="Пазарна прогноза (3)"/>
      <sheetName val="Пазарна прогноза (4)"/>
      <sheetName val="Пазарна прогноза (5)"/>
      <sheetName val="План за персонала"/>
      <sheetName val="ОПР 96-98"/>
      <sheetName val="Баланси 96-98"/>
      <sheetName val="Минали отчети"/>
      <sheetName val="Начало"/>
      <sheetName val="Начален баланс"/>
      <sheetName val="Прогнозни продажби"/>
      <sheetName val="Себестойност"/>
      <sheetName val="Постоянни разходи"/>
      <sheetName val="Инвестиции"/>
      <sheetName val="Собствен капитал"/>
      <sheetName val="Разчети по ДДС"/>
      <sheetName val="Проформа ОПР"/>
      <sheetName val="Проформа ОПП"/>
      <sheetName val="Проформа баланси"/>
      <sheetName val="Буфер"/>
      <sheetName val="Финансови показатели"/>
      <sheetName val="Оценка на проекта"/>
      <sheetName val="Мин. и оч. резултати"/>
      <sheetName val="Критични точки"/>
      <sheetName val="Sheet8"/>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sheetData sheetId="13"/>
      <sheetData sheetId="14" refreshError="1">
        <row r="124">
          <cell r="B124" t="str">
            <v>Електроенергия</v>
          </cell>
          <cell r="C124">
            <v>29491.133333333335</v>
          </cell>
          <cell r="D124">
            <v>29488.799999999999</v>
          </cell>
          <cell r="E124">
            <v>29488.799999999999</v>
          </cell>
          <cell r="F124">
            <v>29488.799999999999</v>
          </cell>
          <cell r="G124">
            <v>29488.799999999999</v>
          </cell>
          <cell r="H124">
            <v>29488.799999999999</v>
          </cell>
          <cell r="I124">
            <v>29488.799999999999</v>
          </cell>
          <cell r="J124">
            <v>29488.799999999999</v>
          </cell>
          <cell r="K124">
            <v>29488.799999999999</v>
          </cell>
          <cell r="L124">
            <v>29488.799999999999</v>
          </cell>
          <cell r="M124">
            <v>29488.799999999999</v>
          </cell>
          <cell r="N124">
            <v>29488.799999999999</v>
          </cell>
          <cell r="O124">
            <v>353867.93333333329</v>
          </cell>
          <cell r="P124">
            <v>357142.80000000005</v>
          </cell>
          <cell r="Q124">
            <v>364285.65600000002</v>
          </cell>
          <cell r="R124">
            <v>371571.36912000005</v>
          </cell>
          <cell r="S124">
            <v>379002.79650240007</v>
          </cell>
          <cell r="T124">
            <v>386582.85243244807</v>
          </cell>
        </row>
        <row r="125">
          <cell r="B125" t="str">
            <v>Отчетна стойност на продадените стоки</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row>
        <row r="126">
          <cell r="B126" t="str">
            <v>Услуги и др.</v>
          </cell>
          <cell r="C126">
            <v>18927.500000000004</v>
          </cell>
          <cell r="D126">
            <v>18926</v>
          </cell>
          <cell r="E126">
            <v>18926</v>
          </cell>
          <cell r="F126">
            <v>18926</v>
          </cell>
          <cell r="G126">
            <v>18926</v>
          </cell>
          <cell r="H126">
            <v>18926</v>
          </cell>
          <cell r="I126">
            <v>18926</v>
          </cell>
          <cell r="J126">
            <v>18926</v>
          </cell>
          <cell r="K126">
            <v>18926</v>
          </cell>
          <cell r="L126">
            <v>18926</v>
          </cell>
          <cell r="M126">
            <v>18926</v>
          </cell>
          <cell r="N126">
            <v>18926</v>
          </cell>
          <cell r="O126">
            <v>227113.5</v>
          </cell>
          <cell r="P126">
            <v>229591.8</v>
          </cell>
          <cell r="Q126">
            <v>234183.636</v>
          </cell>
          <cell r="R126">
            <v>238867.30872</v>
          </cell>
          <cell r="S126">
            <v>243644.65489439998</v>
          </cell>
          <cell r="T126">
            <v>248517.54799228802</v>
          </cell>
        </row>
      </sheetData>
      <sheetData sheetId="15"/>
      <sheetData sheetId="16" refreshError="1">
        <row r="40">
          <cell r="E40">
            <v>151605.31</v>
          </cell>
        </row>
        <row r="43">
          <cell r="M43" t="str">
            <v>Всичко начислени амортизации</v>
          </cell>
          <cell r="O43">
            <v>151605.31</v>
          </cell>
          <cell r="P43">
            <v>247855.31000000003</v>
          </cell>
          <cell r="Q43">
            <v>265355.31000000006</v>
          </cell>
          <cell r="R43">
            <v>274105.31</v>
          </cell>
          <cell r="S43">
            <v>282855.31</v>
          </cell>
          <cell r="T43">
            <v>291605.31</v>
          </cell>
        </row>
      </sheetData>
      <sheetData sheetId="17" refreshError="1">
        <row r="4">
          <cell r="B4" t="str">
            <v>Получени съучастия (увеличение на собствения капитал)</v>
          </cell>
          <cell r="C4">
            <v>0</v>
          </cell>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row>
        <row r="5">
          <cell r="B5" t="str">
            <v>Получени вземания по записани дялови вноски</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row>
        <row r="6">
          <cell r="B6" t="str">
            <v>Намаление на собствения капитал</v>
          </cell>
          <cell r="C6">
            <v>0</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row>
        <row r="7">
          <cell r="B7" t="str">
            <v>Вземания по получени през периода съучастия</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row>
      </sheetData>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60"/>
  <sheetViews>
    <sheetView zoomScale="90" zoomScaleNormal="90" workbookViewId="0">
      <pane xSplit="10" ySplit="7" topLeftCell="K29" activePane="bottomRight" state="frozen"/>
      <selection pane="topRight" activeCell="K1" sqref="K1"/>
      <selection pane="bottomLeft" activeCell="A8" sqref="A8"/>
      <selection pane="bottomRight" activeCell="N15" sqref="N15"/>
    </sheetView>
  </sheetViews>
  <sheetFormatPr defaultRowHeight="12.75"/>
  <cols>
    <col min="1" max="1" width="5.42578125" style="61" customWidth="1"/>
    <col min="2" max="2" width="7.7109375" style="61" customWidth="1"/>
    <col min="3" max="4" width="6.140625" style="61" customWidth="1"/>
    <col min="5" max="5" width="6.42578125" style="61" customWidth="1"/>
    <col min="6" max="6" width="6.85546875" style="61" customWidth="1"/>
    <col min="7" max="7" width="12.5703125" style="61" customWidth="1"/>
    <col min="8" max="8" width="12" style="61" customWidth="1"/>
    <col min="9" max="9" width="12.140625" style="61" customWidth="1"/>
    <col min="10" max="10" width="14.28515625" style="61" customWidth="1"/>
    <col min="11" max="256" width="9.140625" style="61"/>
    <col min="257" max="257" width="5.42578125" style="61" customWidth="1"/>
    <col min="258" max="258" width="7.7109375" style="61" customWidth="1"/>
    <col min="259" max="260" width="6.140625" style="61" customWidth="1"/>
    <col min="261" max="261" width="6.42578125" style="61" customWidth="1"/>
    <col min="262" max="262" width="6.85546875" style="61" customWidth="1"/>
    <col min="263" max="263" width="12.5703125" style="61" customWidth="1"/>
    <col min="264" max="264" width="12" style="61" customWidth="1"/>
    <col min="265" max="265" width="12.140625" style="61" customWidth="1"/>
    <col min="266" max="266" width="14.28515625" style="61" customWidth="1"/>
    <col min="267" max="512" width="9.140625" style="61"/>
    <col min="513" max="513" width="5.42578125" style="61" customWidth="1"/>
    <col min="514" max="514" width="7.7109375" style="61" customWidth="1"/>
    <col min="515" max="516" width="6.140625" style="61" customWidth="1"/>
    <col min="517" max="517" width="6.42578125" style="61" customWidth="1"/>
    <col min="518" max="518" width="6.85546875" style="61" customWidth="1"/>
    <col min="519" max="519" width="12.5703125" style="61" customWidth="1"/>
    <col min="520" max="520" width="12" style="61" customWidth="1"/>
    <col min="521" max="521" width="12.140625" style="61" customWidth="1"/>
    <col min="522" max="522" width="14.28515625" style="61" customWidth="1"/>
    <col min="523" max="768" width="9.140625" style="61"/>
    <col min="769" max="769" width="5.42578125" style="61" customWidth="1"/>
    <col min="770" max="770" width="7.7109375" style="61" customWidth="1"/>
    <col min="771" max="772" width="6.140625" style="61" customWidth="1"/>
    <col min="773" max="773" width="6.42578125" style="61" customWidth="1"/>
    <col min="774" max="774" width="6.85546875" style="61" customWidth="1"/>
    <col min="775" max="775" width="12.5703125" style="61" customWidth="1"/>
    <col min="776" max="776" width="12" style="61" customWidth="1"/>
    <col min="777" max="777" width="12.140625" style="61" customWidth="1"/>
    <col min="778" max="778" width="14.28515625" style="61" customWidth="1"/>
    <col min="779" max="1024" width="9.140625" style="61"/>
    <col min="1025" max="1025" width="5.42578125" style="61" customWidth="1"/>
    <col min="1026" max="1026" width="7.7109375" style="61" customWidth="1"/>
    <col min="1027" max="1028" width="6.140625" style="61" customWidth="1"/>
    <col min="1029" max="1029" width="6.42578125" style="61" customWidth="1"/>
    <col min="1030" max="1030" width="6.85546875" style="61" customWidth="1"/>
    <col min="1031" max="1031" width="12.5703125" style="61" customWidth="1"/>
    <col min="1032" max="1032" width="12" style="61" customWidth="1"/>
    <col min="1033" max="1033" width="12.140625" style="61" customWidth="1"/>
    <col min="1034" max="1034" width="14.28515625" style="61" customWidth="1"/>
    <col min="1035" max="1280" width="9.140625" style="61"/>
    <col min="1281" max="1281" width="5.42578125" style="61" customWidth="1"/>
    <col min="1282" max="1282" width="7.7109375" style="61" customWidth="1"/>
    <col min="1283" max="1284" width="6.140625" style="61" customWidth="1"/>
    <col min="1285" max="1285" width="6.42578125" style="61" customWidth="1"/>
    <col min="1286" max="1286" width="6.85546875" style="61" customWidth="1"/>
    <col min="1287" max="1287" width="12.5703125" style="61" customWidth="1"/>
    <col min="1288" max="1288" width="12" style="61" customWidth="1"/>
    <col min="1289" max="1289" width="12.140625" style="61" customWidth="1"/>
    <col min="1290" max="1290" width="14.28515625" style="61" customWidth="1"/>
    <col min="1291" max="1536" width="9.140625" style="61"/>
    <col min="1537" max="1537" width="5.42578125" style="61" customWidth="1"/>
    <col min="1538" max="1538" width="7.7109375" style="61" customWidth="1"/>
    <col min="1539" max="1540" width="6.140625" style="61" customWidth="1"/>
    <col min="1541" max="1541" width="6.42578125" style="61" customWidth="1"/>
    <col min="1542" max="1542" width="6.85546875" style="61" customWidth="1"/>
    <col min="1543" max="1543" width="12.5703125" style="61" customWidth="1"/>
    <col min="1544" max="1544" width="12" style="61" customWidth="1"/>
    <col min="1545" max="1545" width="12.140625" style="61" customWidth="1"/>
    <col min="1546" max="1546" width="14.28515625" style="61" customWidth="1"/>
    <col min="1547" max="1792" width="9.140625" style="61"/>
    <col min="1793" max="1793" width="5.42578125" style="61" customWidth="1"/>
    <col min="1794" max="1794" width="7.7109375" style="61" customWidth="1"/>
    <col min="1795" max="1796" width="6.140625" style="61" customWidth="1"/>
    <col min="1797" max="1797" width="6.42578125" style="61" customWidth="1"/>
    <col min="1798" max="1798" width="6.85546875" style="61" customWidth="1"/>
    <col min="1799" max="1799" width="12.5703125" style="61" customWidth="1"/>
    <col min="1800" max="1800" width="12" style="61" customWidth="1"/>
    <col min="1801" max="1801" width="12.140625" style="61" customWidth="1"/>
    <col min="1802" max="1802" width="14.28515625" style="61" customWidth="1"/>
    <col min="1803" max="2048" width="9.140625" style="61"/>
    <col min="2049" max="2049" width="5.42578125" style="61" customWidth="1"/>
    <col min="2050" max="2050" width="7.7109375" style="61" customWidth="1"/>
    <col min="2051" max="2052" width="6.140625" style="61" customWidth="1"/>
    <col min="2053" max="2053" width="6.42578125" style="61" customWidth="1"/>
    <col min="2054" max="2054" width="6.85546875" style="61" customWidth="1"/>
    <col min="2055" max="2055" width="12.5703125" style="61" customWidth="1"/>
    <col min="2056" max="2056" width="12" style="61" customWidth="1"/>
    <col min="2057" max="2057" width="12.140625" style="61" customWidth="1"/>
    <col min="2058" max="2058" width="14.28515625" style="61" customWidth="1"/>
    <col min="2059" max="2304" width="9.140625" style="61"/>
    <col min="2305" max="2305" width="5.42578125" style="61" customWidth="1"/>
    <col min="2306" max="2306" width="7.7109375" style="61" customWidth="1"/>
    <col min="2307" max="2308" width="6.140625" style="61" customWidth="1"/>
    <col min="2309" max="2309" width="6.42578125" style="61" customWidth="1"/>
    <col min="2310" max="2310" width="6.85546875" style="61" customWidth="1"/>
    <col min="2311" max="2311" width="12.5703125" style="61" customWidth="1"/>
    <col min="2312" max="2312" width="12" style="61" customWidth="1"/>
    <col min="2313" max="2313" width="12.140625" style="61" customWidth="1"/>
    <col min="2314" max="2314" width="14.28515625" style="61" customWidth="1"/>
    <col min="2315" max="2560" width="9.140625" style="61"/>
    <col min="2561" max="2561" width="5.42578125" style="61" customWidth="1"/>
    <col min="2562" max="2562" width="7.7109375" style="61" customWidth="1"/>
    <col min="2563" max="2564" width="6.140625" style="61" customWidth="1"/>
    <col min="2565" max="2565" width="6.42578125" style="61" customWidth="1"/>
    <col min="2566" max="2566" width="6.85546875" style="61" customWidth="1"/>
    <col min="2567" max="2567" width="12.5703125" style="61" customWidth="1"/>
    <col min="2568" max="2568" width="12" style="61" customWidth="1"/>
    <col min="2569" max="2569" width="12.140625" style="61" customWidth="1"/>
    <col min="2570" max="2570" width="14.28515625" style="61" customWidth="1"/>
    <col min="2571" max="2816" width="9.140625" style="61"/>
    <col min="2817" max="2817" width="5.42578125" style="61" customWidth="1"/>
    <col min="2818" max="2818" width="7.7109375" style="61" customWidth="1"/>
    <col min="2819" max="2820" width="6.140625" style="61" customWidth="1"/>
    <col min="2821" max="2821" width="6.42578125" style="61" customWidth="1"/>
    <col min="2822" max="2822" width="6.85546875" style="61" customWidth="1"/>
    <col min="2823" max="2823" width="12.5703125" style="61" customWidth="1"/>
    <col min="2824" max="2824" width="12" style="61" customWidth="1"/>
    <col min="2825" max="2825" width="12.140625" style="61" customWidth="1"/>
    <col min="2826" max="2826" width="14.28515625" style="61" customWidth="1"/>
    <col min="2827" max="3072" width="9.140625" style="61"/>
    <col min="3073" max="3073" width="5.42578125" style="61" customWidth="1"/>
    <col min="3074" max="3074" width="7.7109375" style="61" customWidth="1"/>
    <col min="3075" max="3076" width="6.140625" style="61" customWidth="1"/>
    <col min="3077" max="3077" width="6.42578125" style="61" customWidth="1"/>
    <col min="3078" max="3078" width="6.85546875" style="61" customWidth="1"/>
    <col min="3079" max="3079" width="12.5703125" style="61" customWidth="1"/>
    <col min="3080" max="3080" width="12" style="61" customWidth="1"/>
    <col min="3081" max="3081" width="12.140625" style="61" customWidth="1"/>
    <col min="3082" max="3082" width="14.28515625" style="61" customWidth="1"/>
    <col min="3083" max="3328" width="9.140625" style="61"/>
    <col min="3329" max="3329" width="5.42578125" style="61" customWidth="1"/>
    <col min="3330" max="3330" width="7.7109375" style="61" customWidth="1"/>
    <col min="3331" max="3332" width="6.140625" style="61" customWidth="1"/>
    <col min="3333" max="3333" width="6.42578125" style="61" customWidth="1"/>
    <col min="3334" max="3334" width="6.85546875" style="61" customWidth="1"/>
    <col min="3335" max="3335" width="12.5703125" style="61" customWidth="1"/>
    <col min="3336" max="3336" width="12" style="61" customWidth="1"/>
    <col min="3337" max="3337" width="12.140625" style="61" customWidth="1"/>
    <col min="3338" max="3338" width="14.28515625" style="61" customWidth="1"/>
    <col min="3339" max="3584" width="9.140625" style="61"/>
    <col min="3585" max="3585" width="5.42578125" style="61" customWidth="1"/>
    <col min="3586" max="3586" width="7.7109375" style="61" customWidth="1"/>
    <col min="3587" max="3588" width="6.140625" style="61" customWidth="1"/>
    <col min="3589" max="3589" width="6.42578125" style="61" customWidth="1"/>
    <col min="3590" max="3590" width="6.85546875" style="61" customWidth="1"/>
    <col min="3591" max="3591" width="12.5703125" style="61" customWidth="1"/>
    <col min="3592" max="3592" width="12" style="61" customWidth="1"/>
    <col min="3593" max="3593" width="12.140625" style="61" customWidth="1"/>
    <col min="3594" max="3594" width="14.28515625" style="61" customWidth="1"/>
    <col min="3595" max="3840" width="9.140625" style="61"/>
    <col min="3841" max="3841" width="5.42578125" style="61" customWidth="1"/>
    <col min="3842" max="3842" width="7.7109375" style="61" customWidth="1"/>
    <col min="3843" max="3844" width="6.140625" style="61" customWidth="1"/>
    <col min="3845" max="3845" width="6.42578125" style="61" customWidth="1"/>
    <col min="3846" max="3846" width="6.85546875" style="61" customWidth="1"/>
    <col min="3847" max="3847" width="12.5703125" style="61" customWidth="1"/>
    <col min="3848" max="3848" width="12" style="61" customWidth="1"/>
    <col min="3849" max="3849" width="12.140625" style="61" customWidth="1"/>
    <col min="3850" max="3850" width="14.28515625" style="61" customWidth="1"/>
    <col min="3851" max="4096" width="9.140625" style="61"/>
    <col min="4097" max="4097" width="5.42578125" style="61" customWidth="1"/>
    <col min="4098" max="4098" width="7.7109375" style="61" customWidth="1"/>
    <col min="4099" max="4100" width="6.140625" style="61" customWidth="1"/>
    <col min="4101" max="4101" width="6.42578125" style="61" customWidth="1"/>
    <col min="4102" max="4102" width="6.85546875" style="61" customWidth="1"/>
    <col min="4103" max="4103" width="12.5703125" style="61" customWidth="1"/>
    <col min="4104" max="4104" width="12" style="61" customWidth="1"/>
    <col min="4105" max="4105" width="12.140625" style="61" customWidth="1"/>
    <col min="4106" max="4106" width="14.28515625" style="61" customWidth="1"/>
    <col min="4107" max="4352" width="9.140625" style="61"/>
    <col min="4353" max="4353" width="5.42578125" style="61" customWidth="1"/>
    <col min="4354" max="4354" width="7.7109375" style="61" customWidth="1"/>
    <col min="4355" max="4356" width="6.140625" style="61" customWidth="1"/>
    <col min="4357" max="4357" width="6.42578125" style="61" customWidth="1"/>
    <col min="4358" max="4358" width="6.85546875" style="61" customWidth="1"/>
    <col min="4359" max="4359" width="12.5703125" style="61" customWidth="1"/>
    <col min="4360" max="4360" width="12" style="61" customWidth="1"/>
    <col min="4361" max="4361" width="12.140625" style="61" customWidth="1"/>
    <col min="4362" max="4362" width="14.28515625" style="61" customWidth="1"/>
    <col min="4363" max="4608" width="9.140625" style="61"/>
    <col min="4609" max="4609" width="5.42578125" style="61" customWidth="1"/>
    <col min="4610" max="4610" width="7.7109375" style="61" customWidth="1"/>
    <col min="4611" max="4612" width="6.140625" style="61" customWidth="1"/>
    <col min="4613" max="4613" width="6.42578125" style="61" customWidth="1"/>
    <col min="4614" max="4614" width="6.85546875" style="61" customWidth="1"/>
    <col min="4615" max="4615" width="12.5703125" style="61" customWidth="1"/>
    <col min="4616" max="4616" width="12" style="61" customWidth="1"/>
    <col min="4617" max="4617" width="12.140625" style="61" customWidth="1"/>
    <col min="4618" max="4618" width="14.28515625" style="61" customWidth="1"/>
    <col min="4619" max="4864" width="9.140625" style="61"/>
    <col min="4865" max="4865" width="5.42578125" style="61" customWidth="1"/>
    <col min="4866" max="4866" width="7.7109375" style="61" customWidth="1"/>
    <col min="4867" max="4868" width="6.140625" style="61" customWidth="1"/>
    <col min="4869" max="4869" width="6.42578125" style="61" customWidth="1"/>
    <col min="4870" max="4870" width="6.85546875" style="61" customWidth="1"/>
    <col min="4871" max="4871" width="12.5703125" style="61" customWidth="1"/>
    <col min="4872" max="4872" width="12" style="61" customWidth="1"/>
    <col min="4873" max="4873" width="12.140625" style="61" customWidth="1"/>
    <col min="4874" max="4874" width="14.28515625" style="61" customWidth="1"/>
    <col min="4875" max="5120" width="9.140625" style="61"/>
    <col min="5121" max="5121" width="5.42578125" style="61" customWidth="1"/>
    <col min="5122" max="5122" width="7.7109375" style="61" customWidth="1"/>
    <col min="5123" max="5124" width="6.140625" style="61" customWidth="1"/>
    <col min="5125" max="5125" width="6.42578125" style="61" customWidth="1"/>
    <col min="5126" max="5126" width="6.85546875" style="61" customWidth="1"/>
    <col min="5127" max="5127" width="12.5703125" style="61" customWidth="1"/>
    <col min="5128" max="5128" width="12" style="61" customWidth="1"/>
    <col min="5129" max="5129" width="12.140625" style="61" customWidth="1"/>
    <col min="5130" max="5130" width="14.28515625" style="61" customWidth="1"/>
    <col min="5131" max="5376" width="9.140625" style="61"/>
    <col min="5377" max="5377" width="5.42578125" style="61" customWidth="1"/>
    <col min="5378" max="5378" width="7.7109375" style="61" customWidth="1"/>
    <col min="5379" max="5380" width="6.140625" style="61" customWidth="1"/>
    <col min="5381" max="5381" width="6.42578125" style="61" customWidth="1"/>
    <col min="5382" max="5382" width="6.85546875" style="61" customWidth="1"/>
    <col min="5383" max="5383" width="12.5703125" style="61" customWidth="1"/>
    <col min="5384" max="5384" width="12" style="61" customWidth="1"/>
    <col min="5385" max="5385" width="12.140625" style="61" customWidth="1"/>
    <col min="5386" max="5386" width="14.28515625" style="61" customWidth="1"/>
    <col min="5387" max="5632" width="9.140625" style="61"/>
    <col min="5633" max="5633" width="5.42578125" style="61" customWidth="1"/>
    <col min="5634" max="5634" width="7.7109375" style="61" customWidth="1"/>
    <col min="5635" max="5636" width="6.140625" style="61" customWidth="1"/>
    <col min="5637" max="5637" width="6.42578125" style="61" customWidth="1"/>
    <col min="5638" max="5638" width="6.85546875" style="61" customWidth="1"/>
    <col min="5639" max="5639" width="12.5703125" style="61" customWidth="1"/>
    <col min="5640" max="5640" width="12" style="61" customWidth="1"/>
    <col min="5641" max="5641" width="12.140625" style="61" customWidth="1"/>
    <col min="5642" max="5642" width="14.28515625" style="61" customWidth="1"/>
    <col min="5643" max="5888" width="9.140625" style="61"/>
    <col min="5889" max="5889" width="5.42578125" style="61" customWidth="1"/>
    <col min="5890" max="5890" width="7.7109375" style="61" customWidth="1"/>
    <col min="5891" max="5892" width="6.140625" style="61" customWidth="1"/>
    <col min="5893" max="5893" width="6.42578125" style="61" customWidth="1"/>
    <col min="5894" max="5894" width="6.85546875" style="61" customWidth="1"/>
    <col min="5895" max="5895" width="12.5703125" style="61" customWidth="1"/>
    <col min="5896" max="5896" width="12" style="61" customWidth="1"/>
    <col min="5897" max="5897" width="12.140625" style="61" customWidth="1"/>
    <col min="5898" max="5898" width="14.28515625" style="61" customWidth="1"/>
    <col min="5899" max="6144" width="9.140625" style="61"/>
    <col min="6145" max="6145" width="5.42578125" style="61" customWidth="1"/>
    <col min="6146" max="6146" width="7.7109375" style="61" customWidth="1"/>
    <col min="6147" max="6148" width="6.140625" style="61" customWidth="1"/>
    <col min="6149" max="6149" width="6.42578125" style="61" customWidth="1"/>
    <col min="6150" max="6150" width="6.85546875" style="61" customWidth="1"/>
    <col min="6151" max="6151" width="12.5703125" style="61" customWidth="1"/>
    <col min="6152" max="6152" width="12" style="61" customWidth="1"/>
    <col min="6153" max="6153" width="12.140625" style="61" customWidth="1"/>
    <col min="6154" max="6154" width="14.28515625" style="61" customWidth="1"/>
    <col min="6155" max="6400" width="9.140625" style="61"/>
    <col min="6401" max="6401" width="5.42578125" style="61" customWidth="1"/>
    <col min="6402" max="6402" width="7.7109375" style="61" customWidth="1"/>
    <col min="6403" max="6404" width="6.140625" style="61" customWidth="1"/>
    <col min="6405" max="6405" width="6.42578125" style="61" customWidth="1"/>
    <col min="6406" max="6406" width="6.85546875" style="61" customWidth="1"/>
    <col min="6407" max="6407" width="12.5703125" style="61" customWidth="1"/>
    <col min="6408" max="6408" width="12" style="61" customWidth="1"/>
    <col min="6409" max="6409" width="12.140625" style="61" customWidth="1"/>
    <col min="6410" max="6410" width="14.28515625" style="61" customWidth="1"/>
    <col min="6411" max="6656" width="9.140625" style="61"/>
    <col min="6657" max="6657" width="5.42578125" style="61" customWidth="1"/>
    <col min="6658" max="6658" width="7.7109375" style="61" customWidth="1"/>
    <col min="6659" max="6660" width="6.140625" style="61" customWidth="1"/>
    <col min="6661" max="6661" width="6.42578125" style="61" customWidth="1"/>
    <col min="6662" max="6662" width="6.85546875" style="61" customWidth="1"/>
    <col min="6663" max="6663" width="12.5703125" style="61" customWidth="1"/>
    <col min="6664" max="6664" width="12" style="61" customWidth="1"/>
    <col min="6665" max="6665" width="12.140625" style="61" customWidth="1"/>
    <col min="6666" max="6666" width="14.28515625" style="61" customWidth="1"/>
    <col min="6667" max="6912" width="9.140625" style="61"/>
    <col min="6913" max="6913" width="5.42578125" style="61" customWidth="1"/>
    <col min="6914" max="6914" width="7.7109375" style="61" customWidth="1"/>
    <col min="6915" max="6916" width="6.140625" style="61" customWidth="1"/>
    <col min="6917" max="6917" width="6.42578125" style="61" customWidth="1"/>
    <col min="6918" max="6918" width="6.85546875" style="61" customWidth="1"/>
    <col min="6919" max="6919" width="12.5703125" style="61" customWidth="1"/>
    <col min="6920" max="6920" width="12" style="61" customWidth="1"/>
    <col min="6921" max="6921" width="12.140625" style="61" customWidth="1"/>
    <col min="6922" max="6922" width="14.28515625" style="61" customWidth="1"/>
    <col min="6923" max="7168" width="9.140625" style="61"/>
    <col min="7169" max="7169" width="5.42578125" style="61" customWidth="1"/>
    <col min="7170" max="7170" width="7.7109375" style="61" customWidth="1"/>
    <col min="7171" max="7172" width="6.140625" style="61" customWidth="1"/>
    <col min="7173" max="7173" width="6.42578125" style="61" customWidth="1"/>
    <col min="7174" max="7174" width="6.85546875" style="61" customWidth="1"/>
    <col min="7175" max="7175" width="12.5703125" style="61" customWidth="1"/>
    <col min="7176" max="7176" width="12" style="61" customWidth="1"/>
    <col min="7177" max="7177" width="12.140625" style="61" customWidth="1"/>
    <col min="7178" max="7178" width="14.28515625" style="61" customWidth="1"/>
    <col min="7179" max="7424" width="9.140625" style="61"/>
    <col min="7425" max="7425" width="5.42578125" style="61" customWidth="1"/>
    <col min="7426" max="7426" width="7.7109375" style="61" customWidth="1"/>
    <col min="7427" max="7428" width="6.140625" style="61" customWidth="1"/>
    <col min="7429" max="7429" width="6.42578125" style="61" customWidth="1"/>
    <col min="7430" max="7430" width="6.85546875" style="61" customWidth="1"/>
    <col min="7431" max="7431" width="12.5703125" style="61" customWidth="1"/>
    <col min="7432" max="7432" width="12" style="61" customWidth="1"/>
    <col min="7433" max="7433" width="12.140625" style="61" customWidth="1"/>
    <col min="7434" max="7434" width="14.28515625" style="61" customWidth="1"/>
    <col min="7435" max="7680" width="9.140625" style="61"/>
    <col min="7681" max="7681" width="5.42578125" style="61" customWidth="1"/>
    <col min="7682" max="7682" width="7.7109375" style="61" customWidth="1"/>
    <col min="7683" max="7684" width="6.140625" style="61" customWidth="1"/>
    <col min="7685" max="7685" width="6.42578125" style="61" customWidth="1"/>
    <col min="7686" max="7686" width="6.85546875" style="61" customWidth="1"/>
    <col min="7687" max="7687" width="12.5703125" style="61" customWidth="1"/>
    <col min="7688" max="7688" width="12" style="61" customWidth="1"/>
    <col min="7689" max="7689" width="12.140625" style="61" customWidth="1"/>
    <col min="7690" max="7690" width="14.28515625" style="61" customWidth="1"/>
    <col min="7691" max="7936" width="9.140625" style="61"/>
    <col min="7937" max="7937" width="5.42578125" style="61" customWidth="1"/>
    <col min="7938" max="7938" width="7.7109375" style="61" customWidth="1"/>
    <col min="7939" max="7940" width="6.140625" style="61" customWidth="1"/>
    <col min="7941" max="7941" width="6.42578125" style="61" customWidth="1"/>
    <col min="7942" max="7942" width="6.85546875" style="61" customWidth="1"/>
    <col min="7943" max="7943" width="12.5703125" style="61" customWidth="1"/>
    <col min="7944" max="7944" width="12" style="61" customWidth="1"/>
    <col min="7945" max="7945" width="12.140625" style="61" customWidth="1"/>
    <col min="7946" max="7946" width="14.28515625" style="61" customWidth="1"/>
    <col min="7947" max="8192" width="9.140625" style="61"/>
    <col min="8193" max="8193" width="5.42578125" style="61" customWidth="1"/>
    <col min="8194" max="8194" width="7.7109375" style="61" customWidth="1"/>
    <col min="8195" max="8196" width="6.140625" style="61" customWidth="1"/>
    <col min="8197" max="8197" width="6.42578125" style="61" customWidth="1"/>
    <col min="8198" max="8198" width="6.85546875" style="61" customWidth="1"/>
    <col min="8199" max="8199" width="12.5703125" style="61" customWidth="1"/>
    <col min="8200" max="8200" width="12" style="61" customWidth="1"/>
    <col min="8201" max="8201" width="12.140625" style="61" customWidth="1"/>
    <col min="8202" max="8202" width="14.28515625" style="61" customWidth="1"/>
    <col min="8203" max="8448" width="9.140625" style="61"/>
    <col min="8449" max="8449" width="5.42578125" style="61" customWidth="1"/>
    <col min="8450" max="8450" width="7.7109375" style="61" customWidth="1"/>
    <col min="8451" max="8452" width="6.140625" style="61" customWidth="1"/>
    <col min="8453" max="8453" width="6.42578125" style="61" customWidth="1"/>
    <col min="8454" max="8454" width="6.85546875" style="61" customWidth="1"/>
    <col min="8455" max="8455" width="12.5703125" style="61" customWidth="1"/>
    <col min="8456" max="8456" width="12" style="61" customWidth="1"/>
    <col min="8457" max="8457" width="12.140625" style="61" customWidth="1"/>
    <col min="8458" max="8458" width="14.28515625" style="61" customWidth="1"/>
    <col min="8459" max="8704" width="9.140625" style="61"/>
    <col min="8705" max="8705" width="5.42578125" style="61" customWidth="1"/>
    <col min="8706" max="8706" width="7.7109375" style="61" customWidth="1"/>
    <col min="8707" max="8708" width="6.140625" style="61" customWidth="1"/>
    <col min="8709" max="8709" width="6.42578125" style="61" customWidth="1"/>
    <col min="8710" max="8710" width="6.85546875" style="61" customWidth="1"/>
    <col min="8711" max="8711" width="12.5703125" style="61" customWidth="1"/>
    <col min="8712" max="8712" width="12" style="61" customWidth="1"/>
    <col min="8713" max="8713" width="12.140625" style="61" customWidth="1"/>
    <col min="8714" max="8714" width="14.28515625" style="61" customWidth="1"/>
    <col min="8715" max="8960" width="9.140625" style="61"/>
    <col min="8961" max="8961" width="5.42578125" style="61" customWidth="1"/>
    <col min="8962" max="8962" width="7.7109375" style="61" customWidth="1"/>
    <col min="8963" max="8964" width="6.140625" style="61" customWidth="1"/>
    <col min="8965" max="8965" width="6.42578125" style="61" customWidth="1"/>
    <col min="8966" max="8966" width="6.85546875" style="61" customWidth="1"/>
    <col min="8967" max="8967" width="12.5703125" style="61" customWidth="1"/>
    <col min="8968" max="8968" width="12" style="61" customWidth="1"/>
    <col min="8969" max="8969" width="12.140625" style="61" customWidth="1"/>
    <col min="8970" max="8970" width="14.28515625" style="61" customWidth="1"/>
    <col min="8971" max="9216" width="9.140625" style="61"/>
    <col min="9217" max="9217" width="5.42578125" style="61" customWidth="1"/>
    <col min="9218" max="9218" width="7.7109375" style="61" customWidth="1"/>
    <col min="9219" max="9220" width="6.140625" style="61" customWidth="1"/>
    <col min="9221" max="9221" width="6.42578125" style="61" customWidth="1"/>
    <col min="9222" max="9222" width="6.85546875" style="61" customWidth="1"/>
    <col min="9223" max="9223" width="12.5703125" style="61" customWidth="1"/>
    <col min="9224" max="9224" width="12" style="61" customWidth="1"/>
    <col min="9225" max="9225" width="12.140625" style="61" customWidth="1"/>
    <col min="9226" max="9226" width="14.28515625" style="61" customWidth="1"/>
    <col min="9227" max="9472" width="9.140625" style="61"/>
    <col min="9473" max="9473" width="5.42578125" style="61" customWidth="1"/>
    <col min="9474" max="9474" width="7.7109375" style="61" customWidth="1"/>
    <col min="9475" max="9476" width="6.140625" style="61" customWidth="1"/>
    <col min="9477" max="9477" width="6.42578125" style="61" customWidth="1"/>
    <col min="9478" max="9478" width="6.85546875" style="61" customWidth="1"/>
    <col min="9479" max="9479" width="12.5703125" style="61" customWidth="1"/>
    <col min="9480" max="9480" width="12" style="61" customWidth="1"/>
    <col min="9481" max="9481" width="12.140625" style="61" customWidth="1"/>
    <col min="9482" max="9482" width="14.28515625" style="61" customWidth="1"/>
    <col min="9483" max="9728" width="9.140625" style="61"/>
    <col min="9729" max="9729" width="5.42578125" style="61" customWidth="1"/>
    <col min="9730" max="9730" width="7.7109375" style="61" customWidth="1"/>
    <col min="9731" max="9732" width="6.140625" style="61" customWidth="1"/>
    <col min="9733" max="9733" width="6.42578125" style="61" customWidth="1"/>
    <col min="9734" max="9734" width="6.85546875" style="61" customWidth="1"/>
    <col min="9735" max="9735" width="12.5703125" style="61" customWidth="1"/>
    <col min="9736" max="9736" width="12" style="61" customWidth="1"/>
    <col min="9737" max="9737" width="12.140625" style="61" customWidth="1"/>
    <col min="9738" max="9738" width="14.28515625" style="61" customWidth="1"/>
    <col min="9739" max="9984" width="9.140625" style="61"/>
    <col min="9985" max="9985" width="5.42578125" style="61" customWidth="1"/>
    <col min="9986" max="9986" width="7.7109375" style="61" customWidth="1"/>
    <col min="9987" max="9988" width="6.140625" style="61" customWidth="1"/>
    <col min="9989" max="9989" width="6.42578125" style="61" customWidth="1"/>
    <col min="9990" max="9990" width="6.85546875" style="61" customWidth="1"/>
    <col min="9991" max="9991" width="12.5703125" style="61" customWidth="1"/>
    <col min="9992" max="9992" width="12" style="61" customWidth="1"/>
    <col min="9993" max="9993" width="12.140625" style="61" customWidth="1"/>
    <col min="9994" max="9994" width="14.28515625" style="61" customWidth="1"/>
    <col min="9995" max="10240" width="9.140625" style="61"/>
    <col min="10241" max="10241" width="5.42578125" style="61" customWidth="1"/>
    <col min="10242" max="10242" width="7.7109375" style="61" customWidth="1"/>
    <col min="10243" max="10244" width="6.140625" style="61" customWidth="1"/>
    <col min="10245" max="10245" width="6.42578125" style="61" customWidth="1"/>
    <col min="10246" max="10246" width="6.85546875" style="61" customWidth="1"/>
    <col min="10247" max="10247" width="12.5703125" style="61" customWidth="1"/>
    <col min="10248" max="10248" width="12" style="61" customWidth="1"/>
    <col min="10249" max="10249" width="12.140625" style="61" customWidth="1"/>
    <col min="10250" max="10250" width="14.28515625" style="61" customWidth="1"/>
    <col min="10251" max="10496" width="9.140625" style="61"/>
    <col min="10497" max="10497" width="5.42578125" style="61" customWidth="1"/>
    <col min="10498" max="10498" width="7.7109375" style="61" customWidth="1"/>
    <col min="10499" max="10500" width="6.140625" style="61" customWidth="1"/>
    <col min="10501" max="10501" width="6.42578125" style="61" customWidth="1"/>
    <col min="10502" max="10502" width="6.85546875" style="61" customWidth="1"/>
    <col min="10503" max="10503" width="12.5703125" style="61" customWidth="1"/>
    <col min="10504" max="10504" width="12" style="61" customWidth="1"/>
    <col min="10505" max="10505" width="12.140625" style="61" customWidth="1"/>
    <col min="10506" max="10506" width="14.28515625" style="61" customWidth="1"/>
    <col min="10507" max="10752" width="9.140625" style="61"/>
    <col min="10753" max="10753" width="5.42578125" style="61" customWidth="1"/>
    <col min="10754" max="10754" width="7.7109375" style="61" customWidth="1"/>
    <col min="10755" max="10756" width="6.140625" style="61" customWidth="1"/>
    <col min="10757" max="10757" width="6.42578125" style="61" customWidth="1"/>
    <col min="10758" max="10758" width="6.85546875" style="61" customWidth="1"/>
    <col min="10759" max="10759" width="12.5703125" style="61" customWidth="1"/>
    <col min="10760" max="10760" width="12" style="61" customWidth="1"/>
    <col min="10761" max="10761" width="12.140625" style="61" customWidth="1"/>
    <col min="10762" max="10762" width="14.28515625" style="61" customWidth="1"/>
    <col min="10763" max="11008" width="9.140625" style="61"/>
    <col min="11009" max="11009" width="5.42578125" style="61" customWidth="1"/>
    <col min="11010" max="11010" width="7.7109375" style="61" customWidth="1"/>
    <col min="11011" max="11012" width="6.140625" style="61" customWidth="1"/>
    <col min="11013" max="11013" width="6.42578125" style="61" customWidth="1"/>
    <col min="11014" max="11014" width="6.85546875" style="61" customWidth="1"/>
    <col min="11015" max="11015" width="12.5703125" style="61" customWidth="1"/>
    <col min="11016" max="11016" width="12" style="61" customWidth="1"/>
    <col min="11017" max="11017" width="12.140625" style="61" customWidth="1"/>
    <col min="11018" max="11018" width="14.28515625" style="61" customWidth="1"/>
    <col min="11019" max="11264" width="9.140625" style="61"/>
    <col min="11265" max="11265" width="5.42578125" style="61" customWidth="1"/>
    <col min="11266" max="11266" width="7.7109375" style="61" customWidth="1"/>
    <col min="11267" max="11268" width="6.140625" style="61" customWidth="1"/>
    <col min="11269" max="11269" width="6.42578125" style="61" customWidth="1"/>
    <col min="11270" max="11270" width="6.85546875" style="61" customWidth="1"/>
    <col min="11271" max="11271" width="12.5703125" style="61" customWidth="1"/>
    <col min="11272" max="11272" width="12" style="61" customWidth="1"/>
    <col min="11273" max="11273" width="12.140625" style="61" customWidth="1"/>
    <col min="11274" max="11274" width="14.28515625" style="61" customWidth="1"/>
    <col min="11275" max="11520" width="9.140625" style="61"/>
    <col min="11521" max="11521" width="5.42578125" style="61" customWidth="1"/>
    <col min="11522" max="11522" width="7.7109375" style="61" customWidth="1"/>
    <col min="11523" max="11524" width="6.140625" style="61" customWidth="1"/>
    <col min="11525" max="11525" width="6.42578125" style="61" customWidth="1"/>
    <col min="11526" max="11526" width="6.85546875" style="61" customWidth="1"/>
    <col min="11527" max="11527" width="12.5703125" style="61" customWidth="1"/>
    <col min="11528" max="11528" width="12" style="61" customWidth="1"/>
    <col min="11529" max="11529" width="12.140625" style="61" customWidth="1"/>
    <col min="11530" max="11530" width="14.28515625" style="61" customWidth="1"/>
    <col min="11531" max="11776" width="9.140625" style="61"/>
    <col min="11777" max="11777" width="5.42578125" style="61" customWidth="1"/>
    <col min="11778" max="11778" width="7.7109375" style="61" customWidth="1"/>
    <col min="11779" max="11780" width="6.140625" style="61" customWidth="1"/>
    <col min="11781" max="11781" width="6.42578125" style="61" customWidth="1"/>
    <col min="11782" max="11782" width="6.85546875" style="61" customWidth="1"/>
    <col min="11783" max="11783" width="12.5703125" style="61" customWidth="1"/>
    <col min="11784" max="11784" width="12" style="61" customWidth="1"/>
    <col min="11785" max="11785" width="12.140625" style="61" customWidth="1"/>
    <col min="11786" max="11786" width="14.28515625" style="61" customWidth="1"/>
    <col min="11787" max="12032" width="9.140625" style="61"/>
    <col min="12033" max="12033" width="5.42578125" style="61" customWidth="1"/>
    <col min="12034" max="12034" width="7.7109375" style="61" customWidth="1"/>
    <col min="12035" max="12036" width="6.140625" style="61" customWidth="1"/>
    <col min="12037" max="12037" width="6.42578125" style="61" customWidth="1"/>
    <col min="12038" max="12038" width="6.85546875" style="61" customWidth="1"/>
    <col min="12039" max="12039" width="12.5703125" style="61" customWidth="1"/>
    <col min="12040" max="12040" width="12" style="61" customWidth="1"/>
    <col min="12041" max="12041" width="12.140625" style="61" customWidth="1"/>
    <col min="12042" max="12042" width="14.28515625" style="61" customWidth="1"/>
    <col min="12043" max="12288" width="9.140625" style="61"/>
    <col min="12289" max="12289" width="5.42578125" style="61" customWidth="1"/>
    <col min="12290" max="12290" width="7.7109375" style="61" customWidth="1"/>
    <col min="12291" max="12292" width="6.140625" style="61" customWidth="1"/>
    <col min="12293" max="12293" width="6.42578125" style="61" customWidth="1"/>
    <col min="12294" max="12294" width="6.85546875" style="61" customWidth="1"/>
    <col min="12295" max="12295" width="12.5703125" style="61" customWidth="1"/>
    <col min="12296" max="12296" width="12" style="61" customWidth="1"/>
    <col min="12297" max="12297" width="12.140625" style="61" customWidth="1"/>
    <col min="12298" max="12298" width="14.28515625" style="61" customWidth="1"/>
    <col min="12299" max="12544" width="9.140625" style="61"/>
    <col min="12545" max="12545" width="5.42578125" style="61" customWidth="1"/>
    <col min="12546" max="12546" width="7.7109375" style="61" customWidth="1"/>
    <col min="12547" max="12548" width="6.140625" style="61" customWidth="1"/>
    <col min="12549" max="12549" width="6.42578125" style="61" customWidth="1"/>
    <col min="12550" max="12550" width="6.85546875" style="61" customWidth="1"/>
    <col min="12551" max="12551" width="12.5703125" style="61" customWidth="1"/>
    <col min="12552" max="12552" width="12" style="61" customWidth="1"/>
    <col min="12553" max="12553" width="12.140625" style="61" customWidth="1"/>
    <col min="12554" max="12554" width="14.28515625" style="61" customWidth="1"/>
    <col min="12555" max="12800" width="9.140625" style="61"/>
    <col min="12801" max="12801" width="5.42578125" style="61" customWidth="1"/>
    <col min="12802" max="12802" width="7.7109375" style="61" customWidth="1"/>
    <col min="12803" max="12804" width="6.140625" style="61" customWidth="1"/>
    <col min="12805" max="12805" width="6.42578125" style="61" customWidth="1"/>
    <col min="12806" max="12806" width="6.85546875" style="61" customWidth="1"/>
    <col min="12807" max="12807" width="12.5703125" style="61" customWidth="1"/>
    <col min="12808" max="12808" width="12" style="61" customWidth="1"/>
    <col min="12809" max="12809" width="12.140625" style="61" customWidth="1"/>
    <col min="12810" max="12810" width="14.28515625" style="61" customWidth="1"/>
    <col min="12811" max="13056" width="9.140625" style="61"/>
    <col min="13057" max="13057" width="5.42578125" style="61" customWidth="1"/>
    <col min="13058" max="13058" width="7.7109375" style="61" customWidth="1"/>
    <col min="13059" max="13060" width="6.140625" style="61" customWidth="1"/>
    <col min="13061" max="13061" width="6.42578125" style="61" customWidth="1"/>
    <col min="13062" max="13062" width="6.85546875" style="61" customWidth="1"/>
    <col min="13063" max="13063" width="12.5703125" style="61" customWidth="1"/>
    <col min="13064" max="13064" width="12" style="61" customWidth="1"/>
    <col min="13065" max="13065" width="12.140625" style="61" customWidth="1"/>
    <col min="13066" max="13066" width="14.28515625" style="61" customWidth="1"/>
    <col min="13067" max="13312" width="9.140625" style="61"/>
    <col min="13313" max="13313" width="5.42578125" style="61" customWidth="1"/>
    <col min="13314" max="13314" width="7.7109375" style="61" customWidth="1"/>
    <col min="13315" max="13316" width="6.140625" style="61" customWidth="1"/>
    <col min="13317" max="13317" width="6.42578125" style="61" customWidth="1"/>
    <col min="13318" max="13318" width="6.85546875" style="61" customWidth="1"/>
    <col min="13319" max="13319" width="12.5703125" style="61" customWidth="1"/>
    <col min="13320" max="13320" width="12" style="61" customWidth="1"/>
    <col min="13321" max="13321" width="12.140625" style="61" customWidth="1"/>
    <col min="13322" max="13322" width="14.28515625" style="61" customWidth="1"/>
    <col min="13323" max="13568" width="9.140625" style="61"/>
    <col min="13569" max="13569" width="5.42578125" style="61" customWidth="1"/>
    <col min="13570" max="13570" width="7.7109375" style="61" customWidth="1"/>
    <col min="13571" max="13572" width="6.140625" style="61" customWidth="1"/>
    <col min="13573" max="13573" width="6.42578125" style="61" customWidth="1"/>
    <col min="13574" max="13574" width="6.85546875" style="61" customWidth="1"/>
    <col min="13575" max="13575" width="12.5703125" style="61" customWidth="1"/>
    <col min="13576" max="13576" width="12" style="61" customWidth="1"/>
    <col min="13577" max="13577" width="12.140625" style="61" customWidth="1"/>
    <col min="13578" max="13578" width="14.28515625" style="61" customWidth="1"/>
    <col min="13579" max="13824" width="9.140625" style="61"/>
    <col min="13825" max="13825" width="5.42578125" style="61" customWidth="1"/>
    <col min="13826" max="13826" width="7.7109375" style="61" customWidth="1"/>
    <col min="13827" max="13828" width="6.140625" style="61" customWidth="1"/>
    <col min="13829" max="13829" width="6.42578125" style="61" customWidth="1"/>
    <col min="13830" max="13830" width="6.85546875" style="61" customWidth="1"/>
    <col min="13831" max="13831" width="12.5703125" style="61" customWidth="1"/>
    <col min="13832" max="13832" width="12" style="61" customWidth="1"/>
    <col min="13833" max="13833" width="12.140625" style="61" customWidth="1"/>
    <col min="13834" max="13834" width="14.28515625" style="61" customWidth="1"/>
    <col min="13835" max="14080" width="9.140625" style="61"/>
    <col min="14081" max="14081" width="5.42578125" style="61" customWidth="1"/>
    <col min="14082" max="14082" width="7.7109375" style="61" customWidth="1"/>
    <col min="14083" max="14084" width="6.140625" style="61" customWidth="1"/>
    <col min="14085" max="14085" width="6.42578125" style="61" customWidth="1"/>
    <col min="14086" max="14086" width="6.85546875" style="61" customWidth="1"/>
    <col min="14087" max="14087" width="12.5703125" style="61" customWidth="1"/>
    <col min="14088" max="14088" width="12" style="61" customWidth="1"/>
    <col min="14089" max="14089" width="12.140625" style="61" customWidth="1"/>
    <col min="14090" max="14090" width="14.28515625" style="61" customWidth="1"/>
    <col min="14091" max="14336" width="9.140625" style="61"/>
    <col min="14337" max="14337" width="5.42578125" style="61" customWidth="1"/>
    <col min="14338" max="14338" width="7.7109375" style="61" customWidth="1"/>
    <col min="14339" max="14340" width="6.140625" style="61" customWidth="1"/>
    <col min="14341" max="14341" width="6.42578125" style="61" customWidth="1"/>
    <col min="14342" max="14342" width="6.85546875" style="61" customWidth="1"/>
    <col min="14343" max="14343" width="12.5703125" style="61" customWidth="1"/>
    <col min="14344" max="14344" width="12" style="61" customWidth="1"/>
    <col min="14345" max="14345" width="12.140625" style="61" customWidth="1"/>
    <col min="14346" max="14346" width="14.28515625" style="61" customWidth="1"/>
    <col min="14347" max="14592" width="9.140625" style="61"/>
    <col min="14593" max="14593" width="5.42578125" style="61" customWidth="1"/>
    <col min="14594" max="14594" width="7.7109375" style="61" customWidth="1"/>
    <col min="14595" max="14596" width="6.140625" style="61" customWidth="1"/>
    <col min="14597" max="14597" width="6.42578125" style="61" customWidth="1"/>
    <col min="14598" max="14598" width="6.85546875" style="61" customWidth="1"/>
    <col min="14599" max="14599" width="12.5703125" style="61" customWidth="1"/>
    <col min="14600" max="14600" width="12" style="61" customWidth="1"/>
    <col min="14601" max="14601" width="12.140625" style="61" customWidth="1"/>
    <col min="14602" max="14602" width="14.28515625" style="61" customWidth="1"/>
    <col min="14603" max="14848" width="9.140625" style="61"/>
    <col min="14849" max="14849" width="5.42578125" style="61" customWidth="1"/>
    <col min="14850" max="14850" width="7.7109375" style="61" customWidth="1"/>
    <col min="14851" max="14852" width="6.140625" style="61" customWidth="1"/>
    <col min="14853" max="14853" width="6.42578125" style="61" customWidth="1"/>
    <col min="14854" max="14854" width="6.85546875" style="61" customWidth="1"/>
    <col min="14855" max="14855" width="12.5703125" style="61" customWidth="1"/>
    <col min="14856" max="14856" width="12" style="61" customWidth="1"/>
    <col min="14857" max="14857" width="12.140625" style="61" customWidth="1"/>
    <col min="14858" max="14858" width="14.28515625" style="61" customWidth="1"/>
    <col min="14859" max="15104" width="9.140625" style="61"/>
    <col min="15105" max="15105" width="5.42578125" style="61" customWidth="1"/>
    <col min="15106" max="15106" width="7.7109375" style="61" customWidth="1"/>
    <col min="15107" max="15108" width="6.140625" style="61" customWidth="1"/>
    <col min="15109" max="15109" width="6.42578125" style="61" customWidth="1"/>
    <col min="15110" max="15110" width="6.85546875" style="61" customWidth="1"/>
    <col min="15111" max="15111" width="12.5703125" style="61" customWidth="1"/>
    <col min="15112" max="15112" width="12" style="61" customWidth="1"/>
    <col min="15113" max="15113" width="12.140625" style="61" customWidth="1"/>
    <col min="15114" max="15114" width="14.28515625" style="61" customWidth="1"/>
    <col min="15115" max="15360" width="9.140625" style="61"/>
    <col min="15361" max="15361" width="5.42578125" style="61" customWidth="1"/>
    <col min="15362" max="15362" width="7.7109375" style="61" customWidth="1"/>
    <col min="15363" max="15364" width="6.140625" style="61" customWidth="1"/>
    <col min="15365" max="15365" width="6.42578125" style="61" customWidth="1"/>
    <col min="15366" max="15366" width="6.85546875" style="61" customWidth="1"/>
    <col min="15367" max="15367" width="12.5703125" style="61" customWidth="1"/>
    <col min="15368" max="15368" width="12" style="61" customWidth="1"/>
    <col min="15369" max="15369" width="12.140625" style="61" customWidth="1"/>
    <col min="15370" max="15370" width="14.28515625" style="61" customWidth="1"/>
    <col min="15371" max="15616" width="9.140625" style="61"/>
    <col min="15617" max="15617" width="5.42578125" style="61" customWidth="1"/>
    <col min="15618" max="15618" width="7.7109375" style="61" customWidth="1"/>
    <col min="15619" max="15620" width="6.140625" style="61" customWidth="1"/>
    <col min="15621" max="15621" width="6.42578125" style="61" customWidth="1"/>
    <col min="15622" max="15622" width="6.85546875" style="61" customWidth="1"/>
    <col min="15623" max="15623" width="12.5703125" style="61" customWidth="1"/>
    <col min="15624" max="15624" width="12" style="61" customWidth="1"/>
    <col min="15625" max="15625" width="12.140625" style="61" customWidth="1"/>
    <col min="15626" max="15626" width="14.28515625" style="61" customWidth="1"/>
    <col min="15627" max="15872" width="9.140625" style="61"/>
    <col min="15873" max="15873" width="5.42578125" style="61" customWidth="1"/>
    <col min="15874" max="15874" width="7.7109375" style="61" customWidth="1"/>
    <col min="15875" max="15876" width="6.140625" style="61" customWidth="1"/>
    <col min="15877" max="15877" width="6.42578125" style="61" customWidth="1"/>
    <col min="15878" max="15878" width="6.85546875" style="61" customWidth="1"/>
    <col min="15879" max="15879" width="12.5703125" style="61" customWidth="1"/>
    <col min="15880" max="15880" width="12" style="61" customWidth="1"/>
    <col min="15881" max="15881" width="12.140625" style="61" customWidth="1"/>
    <col min="15882" max="15882" width="14.28515625" style="61" customWidth="1"/>
    <col min="15883" max="16128" width="9.140625" style="61"/>
    <col min="16129" max="16129" width="5.42578125" style="61" customWidth="1"/>
    <col min="16130" max="16130" width="7.7109375" style="61" customWidth="1"/>
    <col min="16131" max="16132" width="6.140625" style="61" customWidth="1"/>
    <col min="16133" max="16133" width="6.42578125" style="61" customWidth="1"/>
    <col min="16134" max="16134" width="6.85546875" style="61" customWidth="1"/>
    <col min="16135" max="16135" width="12.5703125" style="61" customWidth="1"/>
    <col min="16136" max="16136" width="12" style="61" customWidth="1"/>
    <col min="16137" max="16137" width="12.140625" style="61" customWidth="1"/>
    <col min="16138" max="16138" width="14.28515625" style="61" customWidth="1"/>
    <col min="16139" max="16384" width="9.140625" style="61"/>
  </cols>
  <sheetData>
    <row r="1" spans="1:10" ht="13.5">
      <c r="J1" s="62" t="s">
        <v>199</v>
      </c>
    </row>
    <row r="2" spans="1:10" ht="44.25" customHeight="1">
      <c r="A2" s="286" t="s">
        <v>166</v>
      </c>
      <c r="B2" s="287"/>
      <c r="C2" s="287"/>
      <c r="D2" s="287"/>
      <c r="E2" s="287"/>
      <c r="F2" s="287"/>
      <c r="G2" s="287"/>
      <c r="H2" s="287"/>
      <c r="I2" s="287"/>
      <c r="J2" s="287"/>
    </row>
    <row r="3" spans="1:10" ht="15.75" customHeight="1">
      <c r="A3" s="288" t="str">
        <f>G9</f>
        <v>ВиК</v>
      </c>
      <c r="B3" s="289"/>
      <c r="C3" s="289"/>
      <c r="D3" s="289"/>
      <c r="E3" s="289"/>
      <c r="F3" s="289"/>
      <c r="G3" s="289"/>
      <c r="H3" s="289"/>
      <c r="I3" s="289"/>
      <c r="J3" s="289"/>
    </row>
    <row r="4" spans="1:10" ht="16.5" customHeight="1">
      <c r="A4" s="288" t="str">
        <f>G10</f>
        <v>123</v>
      </c>
      <c r="B4" s="289"/>
      <c r="C4" s="289"/>
      <c r="D4" s="289"/>
      <c r="E4" s="289"/>
      <c r="F4" s="289"/>
      <c r="G4" s="289"/>
      <c r="H4" s="289"/>
      <c r="I4" s="289"/>
      <c r="J4" s="289"/>
    </row>
    <row r="5" spans="1:10" ht="13.5" thickBot="1"/>
    <row r="6" spans="1:10" ht="15.75">
      <c r="A6" s="290" t="s">
        <v>0</v>
      </c>
      <c r="B6" s="292" t="s">
        <v>90</v>
      </c>
      <c r="C6" s="293"/>
      <c r="D6" s="293"/>
      <c r="E6" s="293"/>
      <c r="F6" s="293"/>
      <c r="G6" s="293"/>
      <c r="H6" s="293"/>
      <c r="I6" s="293"/>
      <c r="J6" s="294"/>
    </row>
    <row r="7" spans="1:10" ht="16.5" thickBot="1">
      <c r="A7" s="291"/>
      <c r="B7" s="295" t="s">
        <v>91</v>
      </c>
      <c r="C7" s="296"/>
      <c r="D7" s="296"/>
      <c r="E7" s="296"/>
      <c r="F7" s="297"/>
      <c r="G7" s="298" t="s">
        <v>92</v>
      </c>
      <c r="H7" s="299"/>
      <c r="I7" s="299"/>
      <c r="J7" s="300"/>
    </row>
    <row r="8" spans="1:10" ht="16.5" thickBot="1">
      <c r="A8" s="63" t="s">
        <v>167</v>
      </c>
      <c r="B8" s="280" t="s">
        <v>168</v>
      </c>
      <c r="C8" s="281"/>
      <c r="D8" s="281"/>
      <c r="E8" s="281"/>
      <c r="F8" s="282"/>
      <c r="G8" s="301"/>
      <c r="H8" s="302"/>
      <c r="I8" s="302"/>
      <c r="J8" s="303"/>
    </row>
    <row r="9" spans="1:10" ht="15.75">
      <c r="A9" s="64" t="s">
        <v>93</v>
      </c>
      <c r="B9" s="304" t="s">
        <v>169</v>
      </c>
      <c r="C9" s="305"/>
      <c r="D9" s="305"/>
      <c r="E9" s="305"/>
      <c r="F9" s="306"/>
      <c r="G9" s="7" t="s">
        <v>523</v>
      </c>
      <c r="H9" s="8"/>
      <c r="I9" s="8"/>
      <c r="J9" s="9"/>
    </row>
    <row r="10" spans="1:10" ht="15.75">
      <c r="A10" s="64"/>
      <c r="B10" s="274" t="s">
        <v>95</v>
      </c>
      <c r="C10" s="275"/>
      <c r="D10" s="275"/>
      <c r="E10" s="275"/>
      <c r="F10" s="276"/>
      <c r="G10" s="7" t="s">
        <v>524</v>
      </c>
      <c r="H10" s="8"/>
      <c r="I10" s="8"/>
      <c r="J10" s="9"/>
    </row>
    <row r="11" spans="1:10" ht="15.75">
      <c r="A11" s="65" t="s">
        <v>94</v>
      </c>
      <c r="B11" s="274" t="s">
        <v>170</v>
      </c>
      <c r="C11" s="275"/>
      <c r="D11" s="275"/>
      <c r="E11" s="275"/>
      <c r="F11" s="276"/>
      <c r="G11" s="7"/>
      <c r="H11" s="8"/>
      <c r="I11" s="8"/>
      <c r="J11" s="9"/>
    </row>
    <row r="12" spans="1:10" ht="15.75">
      <c r="A12" s="65" t="s">
        <v>171</v>
      </c>
      <c r="B12" s="274" t="s">
        <v>172</v>
      </c>
      <c r="C12" s="275"/>
      <c r="D12" s="275"/>
      <c r="E12" s="275"/>
      <c r="F12" s="276"/>
      <c r="G12" s="7"/>
      <c r="H12" s="8"/>
      <c r="I12" s="8"/>
      <c r="J12" s="9"/>
    </row>
    <row r="13" spans="1:10" ht="15.75">
      <c r="A13" s="65" t="s">
        <v>173</v>
      </c>
      <c r="B13" s="274" t="s">
        <v>174</v>
      </c>
      <c r="C13" s="275"/>
      <c r="D13" s="275"/>
      <c r="E13" s="275"/>
      <c r="F13" s="276"/>
      <c r="G13" s="7"/>
      <c r="H13" s="8"/>
      <c r="I13" s="8"/>
      <c r="J13" s="9"/>
    </row>
    <row r="14" spans="1:10" ht="15.75">
      <c r="A14" s="65" t="s">
        <v>175</v>
      </c>
      <c r="B14" s="274" t="s">
        <v>176</v>
      </c>
      <c r="C14" s="275"/>
      <c r="D14" s="275"/>
      <c r="E14" s="275"/>
      <c r="F14" s="276"/>
      <c r="G14" s="7"/>
      <c r="H14" s="8"/>
      <c r="I14" s="8"/>
      <c r="J14" s="9"/>
    </row>
    <row r="15" spans="1:10" ht="15.75">
      <c r="A15" s="65" t="s">
        <v>177</v>
      </c>
      <c r="B15" s="274" t="s">
        <v>178</v>
      </c>
      <c r="C15" s="275"/>
      <c r="D15" s="275"/>
      <c r="E15" s="275"/>
      <c r="F15" s="276"/>
      <c r="G15" s="7"/>
      <c r="H15" s="8"/>
      <c r="I15" s="8"/>
      <c r="J15" s="9"/>
    </row>
    <row r="16" spans="1:10" ht="15.75">
      <c r="A16" s="65" t="s">
        <v>179</v>
      </c>
      <c r="B16" s="274" t="s">
        <v>180</v>
      </c>
      <c r="C16" s="275"/>
      <c r="D16" s="275"/>
      <c r="E16" s="275"/>
      <c r="F16" s="276"/>
      <c r="G16" s="7"/>
      <c r="H16" s="8"/>
      <c r="I16" s="8"/>
      <c r="J16" s="9"/>
    </row>
    <row r="17" spans="1:10" ht="15.75">
      <c r="A17" s="65" t="s">
        <v>181</v>
      </c>
      <c r="B17" s="274" t="s">
        <v>182</v>
      </c>
      <c r="C17" s="275"/>
      <c r="D17" s="275"/>
      <c r="E17" s="275"/>
      <c r="F17" s="276"/>
      <c r="G17" s="7"/>
      <c r="H17" s="8"/>
      <c r="I17" s="8"/>
      <c r="J17" s="9"/>
    </row>
    <row r="18" spans="1:10" ht="15.75">
      <c r="A18" s="65"/>
      <c r="B18" s="274"/>
      <c r="C18" s="275"/>
      <c r="D18" s="275"/>
      <c r="E18" s="275"/>
      <c r="F18" s="276"/>
      <c r="G18" s="7"/>
      <c r="H18" s="8"/>
      <c r="I18" s="8"/>
      <c r="J18" s="9"/>
    </row>
    <row r="19" spans="1:10" ht="15.75">
      <c r="A19" s="65"/>
      <c r="B19" s="274"/>
      <c r="C19" s="275"/>
      <c r="D19" s="275"/>
      <c r="E19" s="275"/>
      <c r="F19" s="276"/>
      <c r="G19" s="7"/>
      <c r="H19" s="8"/>
      <c r="I19" s="8"/>
      <c r="J19" s="9"/>
    </row>
    <row r="20" spans="1:10" ht="15.75">
      <c r="A20" s="65"/>
      <c r="B20" s="274"/>
      <c r="C20" s="275"/>
      <c r="D20" s="275"/>
      <c r="E20" s="275"/>
      <c r="F20" s="276"/>
      <c r="G20" s="7"/>
      <c r="H20" s="8"/>
      <c r="I20" s="8"/>
      <c r="J20" s="9"/>
    </row>
    <row r="21" spans="1:10" ht="16.5" thickBot="1">
      <c r="A21" s="66"/>
      <c r="B21" s="277"/>
      <c r="C21" s="278"/>
      <c r="D21" s="278"/>
      <c r="E21" s="278"/>
      <c r="F21" s="279"/>
      <c r="G21" s="15"/>
      <c r="H21" s="16"/>
      <c r="I21" s="16"/>
      <c r="J21" s="17"/>
    </row>
    <row r="22" spans="1:10" ht="16.5" thickBot="1">
      <c r="A22" s="63" t="s">
        <v>96</v>
      </c>
      <c r="B22" s="280" t="s">
        <v>183</v>
      </c>
      <c r="C22" s="281"/>
      <c r="D22" s="281"/>
      <c r="E22" s="281"/>
      <c r="F22" s="282"/>
      <c r="G22" s="67"/>
      <c r="H22" s="68"/>
      <c r="I22" s="68"/>
      <c r="J22" s="69"/>
    </row>
    <row r="23" spans="1:10" ht="15.75">
      <c r="A23" s="70" t="s">
        <v>97</v>
      </c>
      <c r="B23" s="283" t="s">
        <v>184</v>
      </c>
      <c r="C23" s="284"/>
      <c r="D23" s="284"/>
      <c r="E23" s="284"/>
      <c r="F23" s="285"/>
      <c r="G23" s="7"/>
      <c r="H23" s="8"/>
      <c r="I23" s="8"/>
      <c r="J23" s="9"/>
    </row>
    <row r="24" spans="1:10" ht="15.75">
      <c r="A24" s="71" t="s">
        <v>98</v>
      </c>
      <c r="B24" s="271" t="s">
        <v>185</v>
      </c>
      <c r="C24" s="272"/>
      <c r="D24" s="272"/>
      <c r="E24" s="272"/>
      <c r="F24" s="273"/>
      <c r="G24" s="72"/>
      <c r="H24" s="73"/>
      <c r="I24" s="73"/>
      <c r="J24" s="74"/>
    </row>
    <row r="25" spans="1:10" ht="15.75">
      <c r="A25" s="65" t="s">
        <v>186</v>
      </c>
      <c r="B25" s="268" t="s">
        <v>281</v>
      </c>
      <c r="C25" s="269"/>
      <c r="D25" s="269"/>
      <c r="E25" s="269"/>
      <c r="F25" s="270"/>
      <c r="G25" s="10"/>
      <c r="H25" s="11"/>
      <c r="I25" s="11"/>
      <c r="J25" s="12"/>
    </row>
    <row r="26" spans="1:10" ht="15.75">
      <c r="A26" s="65"/>
      <c r="B26" s="265" t="s">
        <v>187</v>
      </c>
      <c r="C26" s="266"/>
      <c r="D26" s="266"/>
      <c r="E26" s="266"/>
      <c r="F26" s="267"/>
      <c r="G26" s="10"/>
      <c r="H26" s="11"/>
      <c r="I26" s="11"/>
      <c r="J26" s="12"/>
    </row>
    <row r="27" spans="1:10" ht="15.75">
      <c r="A27" s="65"/>
      <c r="B27" s="265" t="s">
        <v>188</v>
      </c>
      <c r="C27" s="266"/>
      <c r="D27" s="266"/>
      <c r="E27" s="266"/>
      <c r="F27" s="267"/>
      <c r="G27" s="10"/>
      <c r="H27" s="11"/>
      <c r="I27" s="11"/>
      <c r="J27" s="12"/>
    </row>
    <row r="28" spans="1:10" ht="15.75">
      <c r="A28" s="65"/>
      <c r="B28" s="265" t="s">
        <v>189</v>
      </c>
      <c r="C28" s="266"/>
      <c r="D28" s="266"/>
      <c r="E28" s="266"/>
      <c r="F28" s="267"/>
      <c r="G28" s="10"/>
      <c r="H28" s="11"/>
      <c r="I28" s="11"/>
      <c r="J28" s="12"/>
    </row>
    <row r="29" spans="1:10" ht="15.75">
      <c r="A29" s="65"/>
      <c r="B29" s="265" t="s">
        <v>190</v>
      </c>
      <c r="C29" s="266"/>
      <c r="D29" s="266"/>
      <c r="E29" s="266"/>
      <c r="F29" s="267"/>
      <c r="G29" s="18"/>
      <c r="H29" s="11"/>
      <c r="I29" s="11"/>
      <c r="J29" s="12"/>
    </row>
    <row r="30" spans="1:10" ht="15.75">
      <c r="A30" s="65" t="s">
        <v>191</v>
      </c>
      <c r="B30" s="268" t="s">
        <v>282</v>
      </c>
      <c r="C30" s="269"/>
      <c r="D30" s="269"/>
      <c r="E30" s="269"/>
      <c r="F30" s="270"/>
      <c r="G30" s="10"/>
      <c r="H30" s="11"/>
      <c r="I30" s="11"/>
      <c r="J30" s="12"/>
    </row>
    <row r="31" spans="1:10" ht="15.75">
      <c r="A31" s="65"/>
      <c r="B31" s="265" t="s">
        <v>187</v>
      </c>
      <c r="C31" s="266"/>
      <c r="D31" s="266"/>
      <c r="E31" s="266"/>
      <c r="F31" s="267"/>
      <c r="G31" s="10"/>
      <c r="H31" s="11"/>
      <c r="I31" s="11"/>
      <c r="J31" s="12"/>
    </row>
    <row r="32" spans="1:10" ht="15.75">
      <c r="A32" s="65"/>
      <c r="B32" s="265" t="s">
        <v>188</v>
      </c>
      <c r="C32" s="266"/>
      <c r="D32" s="266"/>
      <c r="E32" s="266"/>
      <c r="F32" s="267"/>
      <c r="G32" s="10"/>
      <c r="H32" s="11"/>
      <c r="I32" s="11"/>
      <c r="J32" s="12"/>
    </row>
    <row r="33" spans="1:10" ht="15.75">
      <c r="A33" s="65"/>
      <c r="B33" s="265" t="s">
        <v>189</v>
      </c>
      <c r="C33" s="266"/>
      <c r="D33" s="266"/>
      <c r="E33" s="266"/>
      <c r="F33" s="267"/>
      <c r="G33" s="10"/>
      <c r="H33" s="11"/>
      <c r="I33" s="11"/>
      <c r="J33" s="12"/>
    </row>
    <row r="34" spans="1:10" ht="15.75">
      <c r="A34" s="65"/>
      <c r="B34" s="265" t="s">
        <v>190</v>
      </c>
      <c r="C34" s="266"/>
      <c r="D34" s="266"/>
      <c r="E34" s="266"/>
      <c r="F34" s="267"/>
      <c r="G34" s="18"/>
      <c r="H34" s="11"/>
      <c r="I34" s="11"/>
      <c r="J34" s="12"/>
    </row>
    <row r="35" spans="1:10" ht="15.75">
      <c r="A35" s="65" t="s">
        <v>192</v>
      </c>
      <c r="B35" s="268" t="s">
        <v>283</v>
      </c>
      <c r="C35" s="269"/>
      <c r="D35" s="269"/>
      <c r="E35" s="269"/>
      <c r="F35" s="270"/>
      <c r="G35" s="10"/>
      <c r="H35" s="11"/>
      <c r="I35" s="11"/>
      <c r="J35" s="12"/>
    </row>
    <row r="36" spans="1:10" ht="15.75">
      <c r="A36" s="65"/>
      <c r="B36" s="265" t="s">
        <v>187</v>
      </c>
      <c r="C36" s="266"/>
      <c r="D36" s="266"/>
      <c r="E36" s="266"/>
      <c r="F36" s="267"/>
      <c r="G36" s="10"/>
      <c r="H36" s="11"/>
      <c r="I36" s="11"/>
      <c r="J36" s="12"/>
    </row>
    <row r="37" spans="1:10" ht="15.75">
      <c r="A37" s="65"/>
      <c r="B37" s="265" t="s">
        <v>188</v>
      </c>
      <c r="C37" s="266"/>
      <c r="D37" s="266"/>
      <c r="E37" s="266"/>
      <c r="F37" s="267"/>
      <c r="G37" s="10"/>
      <c r="H37" s="11"/>
      <c r="I37" s="11"/>
      <c r="J37" s="12"/>
    </row>
    <row r="38" spans="1:10" ht="15.75">
      <c r="A38" s="65"/>
      <c r="B38" s="265" t="s">
        <v>189</v>
      </c>
      <c r="C38" s="266"/>
      <c r="D38" s="266"/>
      <c r="E38" s="266"/>
      <c r="F38" s="267"/>
      <c r="G38" s="10"/>
      <c r="H38" s="11"/>
      <c r="I38" s="11"/>
      <c r="J38" s="12"/>
    </row>
    <row r="39" spans="1:10" ht="15.75">
      <c r="A39" s="65"/>
      <c r="B39" s="265" t="s">
        <v>190</v>
      </c>
      <c r="C39" s="266"/>
      <c r="D39" s="266"/>
      <c r="E39" s="266"/>
      <c r="F39" s="267"/>
      <c r="G39" s="18"/>
      <c r="H39" s="11"/>
      <c r="I39" s="11"/>
      <c r="J39" s="12"/>
    </row>
    <row r="40" spans="1:10" ht="15.75">
      <c r="A40" s="65" t="s">
        <v>193</v>
      </c>
      <c r="B40" s="268" t="s">
        <v>526</v>
      </c>
      <c r="C40" s="269"/>
      <c r="D40" s="269"/>
      <c r="E40" s="269"/>
      <c r="F40" s="270"/>
      <c r="G40" s="10"/>
      <c r="H40" s="11"/>
      <c r="I40" s="11"/>
      <c r="J40" s="12"/>
    </row>
    <row r="41" spans="1:10" ht="15.75">
      <c r="A41" s="65"/>
      <c r="B41" s="265" t="s">
        <v>187</v>
      </c>
      <c r="C41" s="266"/>
      <c r="D41" s="266"/>
      <c r="E41" s="266"/>
      <c r="F41" s="267"/>
      <c r="G41" s="10"/>
      <c r="H41" s="11"/>
      <c r="I41" s="11"/>
      <c r="J41" s="12"/>
    </row>
    <row r="42" spans="1:10" ht="15.75">
      <c r="A42" s="65"/>
      <c r="B42" s="265" t="s">
        <v>188</v>
      </c>
      <c r="C42" s="266"/>
      <c r="D42" s="266"/>
      <c r="E42" s="266"/>
      <c r="F42" s="267"/>
      <c r="G42" s="10"/>
      <c r="H42" s="11"/>
      <c r="I42" s="11"/>
      <c r="J42" s="12"/>
    </row>
    <row r="43" spans="1:10" ht="15.75">
      <c r="A43" s="65"/>
      <c r="B43" s="265" t="s">
        <v>189</v>
      </c>
      <c r="C43" s="266"/>
      <c r="D43" s="266"/>
      <c r="E43" s="266"/>
      <c r="F43" s="267"/>
      <c r="G43" s="10"/>
      <c r="H43" s="11"/>
      <c r="I43" s="11"/>
      <c r="J43" s="12"/>
    </row>
    <row r="44" spans="1:10" ht="15.75">
      <c r="A44" s="65"/>
      <c r="B44" s="265" t="s">
        <v>190</v>
      </c>
      <c r="C44" s="266"/>
      <c r="D44" s="266"/>
      <c r="E44" s="266"/>
      <c r="F44" s="267"/>
      <c r="G44" s="18"/>
      <c r="H44" s="11"/>
      <c r="I44" s="11"/>
      <c r="J44" s="12"/>
    </row>
    <row r="45" spans="1:10" ht="15.75">
      <c r="A45" s="65" t="s">
        <v>194</v>
      </c>
      <c r="B45" s="268" t="s">
        <v>195</v>
      </c>
      <c r="C45" s="269"/>
      <c r="D45" s="269"/>
      <c r="E45" s="269"/>
      <c r="F45" s="270"/>
      <c r="G45" s="10"/>
      <c r="H45" s="11"/>
      <c r="I45" s="11"/>
      <c r="J45" s="12"/>
    </row>
    <row r="46" spans="1:10" ht="15.75">
      <c r="A46" s="65"/>
      <c r="B46" s="265" t="s">
        <v>187</v>
      </c>
      <c r="C46" s="266"/>
      <c r="D46" s="266"/>
      <c r="E46" s="266"/>
      <c r="F46" s="267"/>
      <c r="G46" s="10"/>
      <c r="H46" s="11"/>
      <c r="I46" s="11"/>
      <c r="J46" s="12"/>
    </row>
    <row r="47" spans="1:10" ht="15.75">
      <c r="A47" s="65"/>
      <c r="B47" s="265" t="s">
        <v>189</v>
      </c>
      <c r="C47" s="266"/>
      <c r="D47" s="266"/>
      <c r="E47" s="266"/>
      <c r="F47" s="267"/>
      <c r="G47" s="10"/>
      <c r="H47" s="11"/>
      <c r="I47" s="11"/>
      <c r="J47" s="12"/>
    </row>
    <row r="48" spans="1:10" ht="16.5" thickBot="1">
      <c r="A48" s="75"/>
      <c r="B48" s="262" t="s">
        <v>190</v>
      </c>
      <c r="C48" s="263"/>
      <c r="D48" s="263"/>
      <c r="E48" s="263"/>
      <c r="F48" s="264"/>
      <c r="G48" s="19"/>
      <c r="H48" s="13"/>
      <c r="I48" s="13"/>
      <c r="J48" s="14"/>
    </row>
    <row r="50" spans="1:11" ht="22.5" customHeight="1"/>
    <row r="51" spans="1:11" ht="15.75">
      <c r="B51" s="211" t="s">
        <v>525</v>
      </c>
      <c r="H51" s="30" t="s">
        <v>99</v>
      </c>
      <c r="I51" s="77" t="s">
        <v>3</v>
      </c>
      <c r="K51" s="78"/>
    </row>
    <row r="52" spans="1:11">
      <c r="G52" s="80"/>
      <c r="H52" s="81"/>
      <c r="I52" s="82"/>
      <c r="J52" s="83" t="s">
        <v>4</v>
      </c>
    </row>
    <row r="53" spans="1:11">
      <c r="B53" s="79"/>
      <c r="G53" s="80"/>
      <c r="H53" s="81"/>
      <c r="I53" s="82"/>
      <c r="J53" s="83"/>
    </row>
    <row r="54" spans="1:11">
      <c r="B54" s="79"/>
      <c r="G54" s="80"/>
      <c r="H54" s="81"/>
      <c r="I54" s="82"/>
      <c r="J54" s="83"/>
    </row>
    <row r="55" spans="1:11" ht="15.75">
      <c r="F55" s="84"/>
      <c r="G55" s="85"/>
      <c r="H55" s="60" t="s">
        <v>276</v>
      </c>
      <c r="I55" s="77" t="s">
        <v>3</v>
      </c>
      <c r="J55" s="86"/>
      <c r="K55" s="82"/>
    </row>
    <row r="56" spans="1:11">
      <c r="F56" s="82"/>
      <c r="G56" s="82"/>
      <c r="H56" s="76"/>
      <c r="J56" s="83" t="s">
        <v>5</v>
      </c>
      <c r="K56" s="82"/>
    </row>
    <row r="57" spans="1:11">
      <c r="F57" s="82"/>
      <c r="G57" s="82"/>
      <c r="H57" s="81"/>
      <c r="I57" s="82"/>
      <c r="K57" s="87"/>
    </row>
    <row r="58" spans="1:11" s="90" customFormat="1" ht="15.75">
      <c r="A58" s="80" t="s">
        <v>277</v>
      </c>
      <c r="F58" s="91"/>
      <c r="G58" s="92"/>
      <c r="H58" s="91"/>
      <c r="I58" s="93"/>
    </row>
    <row r="59" spans="1:11" s="86" customFormat="1">
      <c r="A59" s="94" t="s">
        <v>197</v>
      </c>
      <c r="B59" s="95"/>
      <c r="C59" s="95"/>
      <c r="D59" s="95"/>
      <c r="E59" s="96"/>
      <c r="F59" s="96"/>
      <c r="G59" s="96"/>
    </row>
    <row r="60" spans="1:11">
      <c r="F60" s="84"/>
      <c r="G60" s="88"/>
      <c r="H60" s="84"/>
      <c r="I60" s="89"/>
    </row>
  </sheetData>
  <mergeCells count="49">
    <mergeCell ref="B12:F12"/>
    <mergeCell ref="A2:J2"/>
    <mergeCell ref="A3:J3"/>
    <mergeCell ref="A4:J4"/>
    <mergeCell ref="A6:A7"/>
    <mergeCell ref="B6:J6"/>
    <mergeCell ref="B7:F7"/>
    <mergeCell ref="G7:J7"/>
    <mergeCell ref="B8:F8"/>
    <mergeCell ref="G8:J8"/>
    <mergeCell ref="B9:F9"/>
    <mergeCell ref="B11:F11"/>
    <mergeCell ref="B10:F10"/>
    <mergeCell ref="B24:F24"/>
    <mergeCell ref="B13:F13"/>
    <mergeCell ref="B14:F14"/>
    <mergeCell ref="B15:F15"/>
    <mergeCell ref="B16:F16"/>
    <mergeCell ref="B17:F17"/>
    <mergeCell ref="B18:F18"/>
    <mergeCell ref="B19:F19"/>
    <mergeCell ref="B20:F20"/>
    <mergeCell ref="B21:F21"/>
    <mergeCell ref="B22:F22"/>
    <mergeCell ref="B23:F23"/>
    <mergeCell ref="B36:F36"/>
    <mergeCell ref="B25:F25"/>
    <mergeCell ref="B26:F26"/>
    <mergeCell ref="B27:F27"/>
    <mergeCell ref="B28:F28"/>
    <mergeCell ref="B29:F29"/>
    <mergeCell ref="B30:F30"/>
    <mergeCell ref="B31:F31"/>
    <mergeCell ref="B32:F32"/>
    <mergeCell ref="B33:F33"/>
    <mergeCell ref="B34:F34"/>
    <mergeCell ref="B35:F35"/>
    <mergeCell ref="B48:F48"/>
    <mergeCell ref="B37:F37"/>
    <mergeCell ref="B38:F38"/>
    <mergeCell ref="B39:F39"/>
    <mergeCell ref="B40:F40"/>
    <mergeCell ref="B41:F41"/>
    <mergeCell ref="B42:F42"/>
    <mergeCell ref="B43:F43"/>
    <mergeCell ref="B44:F44"/>
    <mergeCell ref="B45:F45"/>
    <mergeCell ref="B46:F46"/>
    <mergeCell ref="B47:F47"/>
  </mergeCells>
  <printOptions horizontalCentered="1"/>
  <pageMargins left="0.94488188976377963" right="0.74803149606299213" top="0.59055118110236227" bottom="0.59055118110236227" header="0.51181102362204722" footer="0.51181102362204722"/>
  <pageSetup paperSize="9" scale="88" orientation="portrait" r:id="rId1"/>
  <headerFooter alignWithMargins="0"/>
  <ignoredErrors>
    <ignoredError sqref="A11:A17 A8:A9"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26"/>
  </sheetPr>
  <dimension ref="A1:K126"/>
  <sheetViews>
    <sheetView showGridLines="0" view="pageBreakPreview" zoomScale="85" zoomScaleNormal="80" zoomScaleSheetLayoutView="85" workbookViewId="0">
      <pane xSplit="3" ySplit="7" topLeftCell="D107" activePane="bottomRight" state="frozen"/>
      <selection pane="topRight" activeCell="C1" sqref="C1"/>
      <selection pane="bottomLeft" activeCell="A7" sqref="A7"/>
      <selection pane="bottomRight" activeCell="A124" sqref="A124:F124"/>
    </sheetView>
  </sheetViews>
  <sheetFormatPr defaultRowHeight="12.75"/>
  <cols>
    <col min="1" max="1" width="16" style="1" customWidth="1"/>
    <col min="2" max="2" width="9.140625" style="1" customWidth="1"/>
    <col min="3" max="3" width="67.140625" style="1" customWidth="1"/>
    <col min="4" max="4" width="12.7109375" style="1" customWidth="1"/>
    <col min="5" max="5" width="20.5703125" style="216" customWidth="1"/>
    <col min="6" max="6" width="20.28515625" style="1" customWidth="1"/>
    <col min="7" max="7" width="25.5703125" style="1" customWidth="1"/>
    <col min="8" max="16384" width="9.140625" style="1"/>
  </cols>
  <sheetData>
    <row r="1" spans="1:7" ht="18.75" customHeight="1">
      <c r="E1" s="224"/>
    </row>
    <row r="2" spans="1:7" s="113" customFormat="1" ht="36.75" customHeight="1">
      <c r="A2" s="316" t="s">
        <v>272</v>
      </c>
      <c r="B2" s="316"/>
      <c r="C2" s="316"/>
      <c r="D2" s="316"/>
      <c r="E2" s="316"/>
      <c r="F2" s="316"/>
    </row>
    <row r="3" spans="1:7" s="114" customFormat="1" ht="22.5" customHeight="1">
      <c r="A3" s="317" t="str">
        <f>'1. Анкетна карта'!G9</f>
        <v>ВиК</v>
      </c>
      <c r="B3" s="317"/>
      <c r="C3" s="317"/>
      <c r="D3" s="317"/>
      <c r="E3" s="317"/>
      <c r="F3" s="317"/>
    </row>
    <row r="4" spans="1:7" s="112" customFormat="1" ht="35.25" customHeight="1">
      <c r="A4" s="315" t="str">
        <f>'1. Анкетна карта'!A4:J4</f>
        <v>123</v>
      </c>
      <c r="B4" s="315"/>
      <c r="C4" s="315"/>
      <c r="D4" s="315"/>
      <c r="E4" s="315"/>
      <c r="F4" s="315"/>
    </row>
    <row r="5" spans="1:7" s="112" customFormat="1" ht="7.5" customHeight="1" thickBot="1">
      <c r="B5" s="118"/>
      <c r="C5" s="118"/>
      <c r="D5" s="118"/>
      <c r="E5" s="164"/>
      <c r="F5" s="118"/>
    </row>
    <row r="6" spans="1:7" ht="30" customHeight="1" thickBot="1">
      <c r="A6" s="324" t="s">
        <v>411</v>
      </c>
      <c r="B6" s="322" t="s">
        <v>0</v>
      </c>
      <c r="C6" s="320" t="s">
        <v>1</v>
      </c>
      <c r="D6" s="318" t="s">
        <v>299</v>
      </c>
      <c r="E6" s="327" t="s">
        <v>539</v>
      </c>
      <c r="F6" s="328"/>
      <c r="G6" s="329"/>
    </row>
    <row r="7" spans="1:7" ht="54" customHeight="1" thickBot="1">
      <c r="A7" s="325"/>
      <c r="B7" s="323"/>
      <c r="C7" s="321"/>
      <c r="D7" s="319"/>
      <c r="E7" s="119" t="s">
        <v>534</v>
      </c>
      <c r="F7" s="119" t="s">
        <v>532</v>
      </c>
      <c r="G7" s="244" t="s">
        <v>533</v>
      </c>
    </row>
    <row r="8" spans="1:7" ht="38.25">
      <c r="A8" s="330" t="s">
        <v>412</v>
      </c>
      <c r="B8" s="137" t="s">
        <v>2</v>
      </c>
      <c r="C8" s="125" t="s">
        <v>340</v>
      </c>
      <c r="D8" s="123" t="s">
        <v>339</v>
      </c>
      <c r="E8" s="225"/>
      <c r="F8" s="153"/>
      <c r="G8" s="153"/>
    </row>
    <row r="9" spans="1:7" ht="38.25">
      <c r="A9" s="331"/>
      <c r="B9" s="138" t="s">
        <v>39</v>
      </c>
      <c r="C9" s="126" t="s">
        <v>376</v>
      </c>
      <c r="D9" s="121" t="s">
        <v>339</v>
      </c>
      <c r="E9" s="226"/>
      <c r="F9" s="154"/>
      <c r="G9" s="154"/>
    </row>
    <row r="10" spans="1:7" ht="38.25">
      <c r="A10" s="331"/>
      <c r="B10" s="138" t="s">
        <v>40</v>
      </c>
      <c r="C10" s="126" t="s">
        <v>377</v>
      </c>
      <c r="D10" s="121" t="s">
        <v>339</v>
      </c>
      <c r="E10" s="227"/>
      <c r="F10" s="154"/>
      <c r="G10" s="154"/>
    </row>
    <row r="11" spans="1:7" ht="33.75" customHeight="1" thickBot="1">
      <c r="A11" s="332"/>
      <c r="B11" s="139" t="s">
        <v>6</v>
      </c>
      <c r="C11" s="127" t="s">
        <v>341</v>
      </c>
      <c r="D11" s="122" t="s">
        <v>339</v>
      </c>
      <c r="E11" s="228"/>
      <c r="F11" s="155"/>
      <c r="G11" s="155"/>
    </row>
    <row r="12" spans="1:7" ht="25.5">
      <c r="A12" s="330" t="s">
        <v>415</v>
      </c>
      <c r="B12" s="140" t="s">
        <v>38</v>
      </c>
      <c r="C12" s="128" t="s">
        <v>375</v>
      </c>
      <c r="D12" s="123" t="s">
        <v>339</v>
      </c>
      <c r="E12" s="225"/>
      <c r="F12" s="153"/>
      <c r="G12" s="153"/>
    </row>
    <row r="13" spans="1:7" ht="25.5">
      <c r="A13" s="331"/>
      <c r="B13" s="141"/>
      <c r="C13" s="129" t="s">
        <v>413</v>
      </c>
      <c r="D13" s="121" t="s">
        <v>339</v>
      </c>
      <c r="E13" s="226"/>
      <c r="F13" s="154"/>
      <c r="G13" s="154"/>
    </row>
    <row r="14" spans="1:7" ht="26.25" thickBot="1">
      <c r="A14" s="332"/>
      <c r="B14" s="139"/>
      <c r="C14" s="130" t="s">
        <v>414</v>
      </c>
      <c r="D14" s="122" t="s">
        <v>339</v>
      </c>
      <c r="E14" s="228"/>
      <c r="F14" s="155"/>
      <c r="G14" s="155"/>
    </row>
    <row r="15" spans="1:7" ht="40.5" customHeight="1">
      <c r="A15" s="307" t="s">
        <v>422</v>
      </c>
      <c r="B15" s="140"/>
      <c r="C15" s="128" t="s">
        <v>418</v>
      </c>
      <c r="D15" s="123" t="s">
        <v>339</v>
      </c>
      <c r="E15" s="225"/>
      <c r="F15" s="153"/>
      <c r="G15" s="153"/>
    </row>
    <row r="16" spans="1:7" ht="38.25">
      <c r="A16" s="308"/>
      <c r="B16" s="141"/>
      <c r="C16" s="129" t="s">
        <v>419</v>
      </c>
      <c r="D16" s="121" t="s">
        <v>339</v>
      </c>
      <c r="E16" s="226"/>
      <c r="F16" s="154"/>
      <c r="G16" s="154"/>
    </row>
    <row r="17" spans="1:7" ht="38.25">
      <c r="A17" s="308"/>
      <c r="B17" s="141"/>
      <c r="C17" s="129" t="s">
        <v>420</v>
      </c>
      <c r="D17" s="121" t="s">
        <v>339</v>
      </c>
      <c r="E17" s="226"/>
      <c r="F17" s="154"/>
      <c r="G17" s="154"/>
    </row>
    <row r="18" spans="1:7" ht="26.25" thickBot="1">
      <c r="A18" s="309"/>
      <c r="B18" s="139"/>
      <c r="C18" s="130" t="s">
        <v>421</v>
      </c>
      <c r="D18" s="122" t="s">
        <v>339</v>
      </c>
      <c r="E18" s="228"/>
      <c r="F18" s="155"/>
      <c r="G18" s="155"/>
    </row>
    <row r="19" spans="1:7" ht="16.5" customHeight="1">
      <c r="A19" s="307" t="s">
        <v>423</v>
      </c>
      <c r="B19" s="140"/>
      <c r="C19" s="128" t="s">
        <v>424</v>
      </c>
      <c r="D19" s="123" t="s">
        <v>339</v>
      </c>
      <c r="E19" s="225"/>
      <c r="F19" s="153"/>
      <c r="G19" s="153"/>
    </row>
    <row r="20" spans="1:7" ht="16.5" customHeight="1">
      <c r="A20" s="308"/>
      <c r="B20" s="141"/>
      <c r="C20" s="129" t="s">
        <v>425</v>
      </c>
      <c r="D20" s="121" t="s">
        <v>339</v>
      </c>
      <c r="E20" s="226"/>
      <c r="F20" s="154"/>
      <c r="G20" s="154"/>
    </row>
    <row r="21" spans="1:7" ht="16.5" customHeight="1">
      <c r="A21" s="308"/>
      <c r="B21" s="141"/>
      <c r="C21" s="129" t="s">
        <v>426</v>
      </c>
      <c r="D21" s="121" t="s">
        <v>339</v>
      </c>
      <c r="E21" s="226"/>
      <c r="F21" s="154"/>
      <c r="G21" s="154"/>
    </row>
    <row r="22" spans="1:7" ht="38.25">
      <c r="A22" s="308"/>
      <c r="B22" s="138" t="s">
        <v>36</v>
      </c>
      <c r="C22" s="126" t="s">
        <v>372</v>
      </c>
      <c r="D22" s="121" t="s">
        <v>370</v>
      </c>
      <c r="E22" s="227"/>
      <c r="F22" s="154"/>
      <c r="G22" s="154"/>
    </row>
    <row r="23" spans="1:7" ht="63.75">
      <c r="A23" s="308"/>
      <c r="B23" s="141" t="s">
        <v>34</v>
      </c>
      <c r="C23" s="129" t="s">
        <v>471</v>
      </c>
      <c r="D23" s="121" t="s">
        <v>370</v>
      </c>
      <c r="E23" s="227"/>
      <c r="F23" s="154"/>
      <c r="G23" s="154"/>
    </row>
    <row r="24" spans="1:7" ht="19.5" customHeight="1">
      <c r="A24" s="308"/>
      <c r="B24" s="138" t="s">
        <v>296</v>
      </c>
      <c r="C24" s="131" t="s">
        <v>374</v>
      </c>
      <c r="D24" s="121" t="s">
        <v>339</v>
      </c>
      <c r="E24" s="227"/>
      <c r="F24" s="154"/>
      <c r="G24" s="154"/>
    </row>
    <row r="25" spans="1:7" ht="17.25" customHeight="1">
      <c r="A25" s="308"/>
      <c r="B25" s="141" t="s">
        <v>86</v>
      </c>
      <c r="C25" s="126" t="s">
        <v>464</v>
      </c>
      <c r="D25" s="121" t="s">
        <v>339</v>
      </c>
      <c r="E25" s="227"/>
      <c r="F25" s="154"/>
      <c r="G25" s="154"/>
    </row>
    <row r="26" spans="1:7" ht="21.75" customHeight="1">
      <c r="A26" s="308"/>
      <c r="B26" s="142" t="s">
        <v>406</v>
      </c>
      <c r="C26" s="126" t="s">
        <v>407</v>
      </c>
      <c r="D26" s="121" t="s">
        <v>339</v>
      </c>
      <c r="E26" s="227"/>
      <c r="F26" s="154"/>
      <c r="G26" s="154"/>
    </row>
    <row r="27" spans="1:7" ht="19.5" customHeight="1">
      <c r="A27" s="308"/>
      <c r="B27" s="142" t="s">
        <v>88</v>
      </c>
      <c r="C27" s="126" t="s">
        <v>463</v>
      </c>
      <c r="D27" s="121" t="s">
        <v>339</v>
      </c>
      <c r="E27" s="227"/>
      <c r="F27" s="154"/>
      <c r="G27" s="154"/>
    </row>
    <row r="28" spans="1:7" ht="25.5" customHeight="1">
      <c r="A28" s="308"/>
      <c r="B28" s="138" t="s">
        <v>45</v>
      </c>
      <c r="C28" s="126" t="s">
        <v>384</v>
      </c>
      <c r="D28" s="121" t="s">
        <v>383</v>
      </c>
      <c r="E28" s="227"/>
      <c r="F28" s="154"/>
      <c r="G28" s="154"/>
    </row>
    <row r="29" spans="1:7" ht="23.25" customHeight="1">
      <c r="A29" s="308"/>
      <c r="B29" s="141"/>
      <c r="C29" s="129" t="s">
        <v>427</v>
      </c>
      <c r="D29" s="121" t="s">
        <v>339</v>
      </c>
      <c r="E29" s="226"/>
      <c r="F29" s="154"/>
      <c r="G29" s="154"/>
    </row>
    <row r="30" spans="1:7" ht="24" customHeight="1" thickBot="1">
      <c r="A30" s="309"/>
      <c r="B30" s="139"/>
      <c r="C30" s="130" t="s">
        <v>428</v>
      </c>
      <c r="D30" s="122" t="s">
        <v>339</v>
      </c>
      <c r="E30" s="228"/>
      <c r="F30" s="155"/>
      <c r="G30" s="155"/>
    </row>
    <row r="31" spans="1:7" ht="54" customHeight="1">
      <c r="A31" s="307" t="s">
        <v>416</v>
      </c>
      <c r="B31" s="143" t="s">
        <v>7</v>
      </c>
      <c r="C31" s="132" t="s">
        <v>342</v>
      </c>
      <c r="D31" s="123" t="s">
        <v>339</v>
      </c>
      <c r="E31" s="156">
        <f>SUM(E32:E35)</f>
        <v>0</v>
      </c>
      <c r="F31" s="156">
        <f>MAX(F32,F33,F34,F35)</f>
        <v>0</v>
      </c>
      <c r="G31" s="156">
        <f>MAX(G32,G33,G34,G35)</f>
        <v>0</v>
      </c>
    </row>
    <row r="32" spans="1:7" ht="38.25">
      <c r="A32" s="308"/>
      <c r="B32" s="141" t="s">
        <v>8</v>
      </c>
      <c r="C32" s="129" t="s">
        <v>343</v>
      </c>
      <c r="D32" s="121" t="s">
        <v>339</v>
      </c>
      <c r="E32" s="226"/>
      <c r="F32" s="154"/>
      <c r="G32" s="154"/>
    </row>
    <row r="33" spans="1:7" ht="38.25">
      <c r="A33" s="308"/>
      <c r="B33" s="141" t="s">
        <v>9</v>
      </c>
      <c r="C33" s="129" t="s">
        <v>344</v>
      </c>
      <c r="D33" s="121" t="s">
        <v>339</v>
      </c>
      <c r="E33" s="226"/>
      <c r="F33" s="154"/>
      <c r="G33" s="154"/>
    </row>
    <row r="34" spans="1:7" ht="38.25">
      <c r="A34" s="308"/>
      <c r="B34" s="141" t="s">
        <v>10</v>
      </c>
      <c r="C34" s="129" t="s">
        <v>345</v>
      </c>
      <c r="D34" s="121" t="s">
        <v>339</v>
      </c>
      <c r="E34" s="226"/>
      <c r="F34" s="154"/>
      <c r="G34" s="154"/>
    </row>
    <row r="35" spans="1:7" ht="25.5">
      <c r="A35" s="308"/>
      <c r="B35" s="141" t="s">
        <v>11</v>
      </c>
      <c r="C35" s="129" t="s">
        <v>346</v>
      </c>
      <c r="D35" s="121" t="s">
        <v>339</v>
      </c>
      <c r="E35" s="226"/>
      <c r="F35" s="154"/>
      <c r="G35" s="154"/>
    </row>
    <row r="36" spans="1:7" ht="51">
      <c r="A36" s="308"/>
      <c r="B36" s="144" t="s">
        <v>12</v>
      </c>
      <c r="C36" s="133" t="s">
        <v>347</v>
      </c>
      <c r="D36" s="121" t="s">
        <v>339</v>
      </c>
      <c r="E36" s="28">
        <f>SUM(E37:E40)</f>
        <v>0</v>
      </c>
      <c r="F36" s="28">
        <f>MAX(F37,F38,F39,F40)</f>
        <v>0</v>
      </c>
      <c r="G36" s="28">
        <f>MAX(G37,G38,G39,G40)</f>
        <v>0</v>
      </c>
    </row>
    <row r="37" spans="1:7" ht="25.5">
      <c r="A37" s="308"/>
      <c r="B37" s="141" t="s">
        <v>13</v>
      </c>
      <c r="C37" s="129" t="s">
        <v>348</v>
      </c>
      <c r="D37" s="121" t="s">
        <v>339</v>
      </c>
      <c r="E37" s="226"/>
      <c r="F37" s="154"/>
      <c r="G37" s="154"/>
    </row>
    <row r="38" spans="1:7" ht="25.5">
      <c r="A38" s="308"/>
      <c r="B38" s="141" t="s">
        <v>14</v>
      </c>
      <c r="C38" s="129" t="s">
        <v>349</v>
      </c>
      <c r="D38" s="121" t="s">
        <v>339</v>
      </c>
      <c r="E38" s="226"/>
      <c r="F38" s="154"/>
      <c r="G38" s="154"/>
    </row>
    <row r="39" spans="1:7" ht="25.5">
      <c r="A39" s="308"/>
      <c r="B39" s="141" t="s">
        <v>15</v>
      </c>
      <c r="C39" s="129" t="s">
        <v>350</v>
      </c>
      <c r="D39" s="121" t="s">
        <v>339</v>
      </c>
      <c r="E39" s="226"/>
      <c r="F39" s="154"/>
      <c r="G39" s="154"/>
    </row>
    <row r="40" spans="1:7" ht="26.25" thickBot="1">
      <c r="A40" s="309"/>
      <c r="B40" s="139" t="s">
        <v>16</v>
      </c>
      <c r="C40" s="130" t="s">
        <v>351</v>
      </c>
      <c r="D40" s="122" t="s">
        <v>339</v>
      </c>
      <c r="E40" s="228"/>
      <c r="F40" s="155"/>
      <c r="G40" s="155"/>
    </row>
    <row r="41" spans="1:7" ht="38.25">
      <c r="A41" s="312" t="s">
        <v>417</v>
      </c>
      <c r="B41" s="143" t="s">
        <v>17</v>
      </c>
      <c r="C41" s="132" t="s">
        <v>352</v>
      </c>
      <c r="D41" s="123" t="s">
        <v>339</v>
      </c>
      <c r="E41" s="156">
        <f>SUM(E42:E45)</f>
        <v>0</v>
      </c>
      <c r="F41" s="156">
        <f>MAX(F42,F43,F44,F45)</f>
        <v>0</v>
      </c>
      <c r="G41" s="154"/>
    </row>
    <row r="42" spans="1:7" ht="38.25">
      <c r="A42" s="313"/>
      <c r="B42" s="141" t="s">
        <v>18</v>
      </c>
      <c r="C42" s="129" t="s">
        <v>353</v>
      </c>
      <c r="D42" s="121" t="s">
        <v>339</v>
      </c>
      <c r="E42" s="226"/>
      <c r="F42" s="154"/>
      <c r="G42" s="154"/>
    </row>
    <row r="43" spans="1:7" ht="25.5">
      <c r="A43" s="313"/>
      <c r="B43" s="141" t="s">
        <v>19</v>
      </c>
      <c r="C43" s="129" t="s">
        <v>354</v>
      </c>
      <c r="D43" s="121" t="s">
        <v>339</v>
      </c>
      <c r="E43" s="226"/>
      <c r="F43" s="154"/>
      <c r="G43" s="154"/>
    </row>
    <row r="44" spans="1:7" ht="25.5">
      <c r="A44" s="313"/>
      <c r="B44" s="141" t="s">
        <v>20</v>
      </c>
      <c r="C44" s="129" t="s">
        <v>355</v>
      </c>
      <c r="D44" s="121" t="s">
        <v>339</v>
      </c>
      <c r="E44" s="226"/>
      <c r="F44" s="154"/>
      <c r="G44" s="154"/>
    </row>
    <row r="45" spans="1:7" ht="25.5">
      <c r="A45" s="313"/>
      <c r="B45" s="141" t="s">
        <v>21</v>
      </c>
      <c r="C45" s="129" t="s">
        <v>356</v>
      </c>
      <c r="D45" s="121" t="s">
        <v>339</v>
      </c>
      <c r="E45" s="226"/>
      <c r="F45" s="154"/>
      <c r="G45" s="154"/>
    </row>
    <row r="46" spans="1:7" ht="38.25">
      <c r="A46" s="313"/>
      <c r="B46" s="144" t="s">
        <v>22</v>
      </c>
      <c r="C46" s="133" t="s">
        <v>357</v>
      </c>
      <c r="D46" s="121" t="s">
        <v>339</v>
      </c>
      <c r="E46" s="28">
        <f>SUM(E47:E50)</f>
        <v>0</v>
      </c>
      <c r="F46" s="28">
        <f>MAX(F47,F48,F49,F50)</f>
        <v>0</v>
      </c>
      <c r="G46" s="154"/>
    </row>
    <row r="47" spans="1:7" ht="31.5" customHeight="1">
      <c r="A47" s="313"/>
      <c r="B47" s="141" t="s">
        <v>23</v>
      </c>
      <c r="C47" s="129" t="s">
        <v>358</v>
      </c>
      <c r="D47" s="121" t="s">
        <v>339</v>
      </c>
      <c r="E47" s="226"/>
      <c r="F47" s="154"/>
      <c r="G47" s="154"/>
    </row>
    <row r="48" spans="1:7" ht="30" customHeight="1">
      <c r="A48" s="313"/>
      <c r="B48" s="141" t="s">
        <v>24</v>
      </c>
      <c r="C48" s="129" t="s">
        <v>359</v>
      </c>
      <c r="D48" s="121" t="s">
        <v>339</v>
      </c>
      <c r="E48" s="226"/>
      <c r="F48" s="154"/>
      <c r="G48" s="154"/>
    </row>
    <row r="49" spans="1:7" ht="28.5" customHeight="1">
      <c r="A49" s="313"/>
      <c r="B49" s="141" t="s">
        <v>25</v>
      </c>
      <c r="C49" s="129" t="s">
        <v>360</v>
      </c>
      <c r="D49" s="121" t="s">
        <v>339</v>
      </c>
      <c r="E49" s="226"/>
      <c r="F49" s="154"/>
      <c r="G49" s="154"/>
    </row>
    <row r="50" spans="1:7" ht="30" customHeight="1" thickBot="1">
      <c r="A50" s="314"/>
      <c r="B50" s="139" t="s">
        <v>26</v>
      </c>
      <c r="C50" s="130" t="s">
        <v>361</v>
      </c>
      <c r="D50" s="122" t="s">
        <v>339</v>
      </c>
      <c r="E50" s="228"/>
      <c r="F50" s="155"/>
      <c r="G50" s="155"/>
    </row>
    <row r="51" spans="1:7" ht="23.25" customHeight="1">
      <c r="A51" s="307" t="s">
        <v>465</v>
      </c>
      <c r="B51" s="140" t="s">
        <v>27</v>
      </c>
      <c r="C51" s="128" t="s">
        <v>362</v>
      </c>
      <c r="D51" s="123" t="s">
        <v>339</v>
      </c>
      <c r="E51" s="229"/>
      <c r="F51" s="153"/>
      <c r="G51" s="153"/>
    </row>
    <row r="52" spans="1:7" ht="30" customHeight="1" thickBot="1">
      <c r="A52" s="309"/>
      <c r="B52" s="139" t="s">
        <v>28</v>
      </c>
      <c r="C52" s="130" t="s">
        <v>363</v>
      </c>
      <c r="D52" s="122" t="s">
        <v>339</v>
      </c>
      <c r="E52" s="230"/>
      <c r="F52" s="155"/>
      <c r="G52" s="155"/>
    </row>
    <row r="53" spans="1:7" ht="25.5">
      <c r="A53" s="307" t="s">
        <v>430</v>
      </c>
      <c r="B53" s="137" t="s">
        <v>41</v>
      </c>
      <c r="C53" s="125" t="s">
        <v>379</v>
      </c>
      <c r="D53" s="123" t="s">
        <v>339</v>
      </c>
      <c r="E53" s="225"/>
      <c r="F53" s="153"/>
      <c r="G53" s="153"/>
    </row>
    <row r="54" spans="1:7" ht="26.25" thickBot="1">
      <c r="A54" s="309"/>
      <c r="B54" s="145" t="s">
        <v>270</v>
      </c>
      <c r="C54" s="127" t="s">
        <v>378</v>
      </c>
      <c r="D54" s="122" t="s">
        <v>339</v>
      </c>
      <c r="E54" s="228"/>
      <c r="F54" s="155"/>
      <c r="G54" s="155"/>
    </row>
    <row r="55" spans="1:7" ht="38.25">
      <c r="A55" s="307" t="s">
        <v>429</v>
      </c>
      <c r="B55" s="140" t="s">
        <v>29</v>
      </c>
      <c r="C55" s="128" t="s">
        <v>364</v>
      </c>
      <c r="D55" s="123" t="s">
        <v>365</v>
      </c>
      <c r="E55" s="229"/>
      <c r="F55" s="153"/>
      <c r="G55" s="153"/>
    </row>
    <row r="56" spans="1:7" ht="25.5">
      <c r="A56" s="308"/>
      <c r="B56" s="138" t="s">
        <v>35</v>
      </c>
      <c r="C56" s="126" t="s">
        <v>371</v>
      </c>
      <c r="D56" s="121" t="s">
        <v>339</v>
      </c>
      <c r="E56" s="227"/>
      <c r="F56" s="154"/>
      <c r="G56" s="154"/>
    </row>
    <row r="57" spans="1:7" ht="25.5">
      <c r="A57" s="308"/>
      <c r="B57" s="142" t="s">
        <v>42</v>
      </c>
      <c r="C57" s="129" t="s">
        <v>380</v>
      </c>
      <c r="D57" s="121" t="s">
        <v>339</v>
      </c>
      <c r="E57" s="227"/>
      <c r="F57" s="154"/>
      <c r="G57" s="154"/>
    </row>
    <row r="58" spans="1:7" ht="25.5">
      <c r="A58" s="308"/>
      <c r="B58" s="142" t="s">
        <v>43</v>
      </c>
      <c r="C58" s="129" t="s">
        <v>382</v>
      </c>
      <c r="D58" s="121" t="s">
        <v>339</v>
      </c>
      <c r="E58" s="227"/>
      <c r="F58" s="154"/>
      <c r="G58" s="154"/>
    </row>
    <row r="59" spans="1:7" ht="26.25" thickBot="1">
      <c r="A59" s="309"/>
      <c r="B59" s="146" t="s">
        <v>44</v>
      </c>
      <c r="C59" s="130" t="s">
        <v>381</v>
      </c>
      <c r="D59" s="122" t="s">
        <v>339</v>
      </c>
      <c r="E59" s="230"/>
      <c r="F59" s="155"/>
      <c r="G59" s="155"/>
    </row>
    <row r="60" spans="1:7" ht="38.25">
      <c r="A60" s="307" t="s">
        <v>434</v>
      </c>
      <c r="B60" s="140" t="s">
        <v>48</v>
      </c>
      <c r="C60" s="128" t="s">
        <v>366</v>
      </c>
      <c r="D60" s="123" t="s">
        <v>367</v>
      </c>
      <c r="E60" s="221"/>
      <c r="F60" s="157"/>
      <c r="G60" s="157"/>
    </row>
    <row r="61" spans="1:7" ht="42" customHeight="1">
      <c r="A61" s="308"/>
      <c r="B61" s="138" t="s">
        <v>337</v>
      </c>
      <c r="C61" s="129" t="s">
        <v>369</v>
      </c>
      <c r="D61" s="121" t="s">
        <v>367</v>
      </c>
      <c r="E61" s="222"/>
      <c r="F61" s="158"/>
      <c r="G61" s="158"/>
    </row>
    <row r="62" spans="1:7" ht="39.75" customHeight="1">
      <c r="A62" s="308"/>
      <c r="B62" s="138" t="s">
        <v>338</v>
      </c>
      <c r="C62" s="129" t="s">
        <v>368</v>
      </c>
      <c r="D62" s="121" t="s">
        <v>367</v>
      </c>
      <c r="E62" s="223">
        <f>E60-E61</f>
        <v>0</v>
      </c>
      <c r="F62" s="158"/>
      <c r="G62" s="158"/>
    </row>
    <row r="63" spans="1:7" ht="26.25" thickBot="1">
      <c r="A63" s="308"/>
      <c r="B63" s="245" t="s">
        <v>50</v>
      </c>
      <c r="C63" s="246" t="s">
        <v>388</v>
      </c>
      <c r="D63" s="247" t="s">
        <v>367</v>
      </c>
      <c r="E63" s="248"/>
      <c r="F63" s="249"/>
      <c r="G63" s="249"/>
    </row>
    <row r="64" spans="1:7">
      <c r="A64" s="312" t="s">
        <v>470</v>
      </c>
      <c r="B64" s="137"/>
      <c r="C64" s="250" t="s">
        <v>466</v>
      </c>
      <c r="D64" s="123"/>
      <c r="E64" s="229"/>
      <c r="F64" s="253"/>
      <c r="G64" s="153"/>
    </row>
    <row r="65" spans="1:7" ht="25.5">
      <c r="A65" s="313"/>
      <c r="B65" s="138"/>
      <c r="C65" s="251" t="s">
        <v>535</v>
      </c>
      <c r="D65" s="121" t="s">
        <v>196</v>
      </c>
      <c r="E65" s="256"/>
      <c r="F65" s="254"/>
      <c r="G65" s="154"/>
    </row>
    <row r="66" spans="1:7" ht="51">
      <c r="A66" s="313"/>
      <c r="B66" s="138"/>
      <c r="C66" s="251" t="s">
        <v>536</v>
      </c>
      <c r="D66" s="121" t="s">
        <v>196</v>
      </c>
      <c r="E66" s="256"/>
      <c r="F66" s="254"/>
      <c r="G66" s="154"/>
    </row>
    <row r="67" spans="1:7">
      <c r="A67" s="313"/>
      <c r="B67" s="138"/>
      <c r="C67" s="251" t="s">
        <v>538</v>
      </c>
      <c r="D67" s="121" t="s">
        <v>196</v>
      </c>
      <c r="E67" s="256"/>
      <c r="F67" s="254"/>
      <c r="G67" s="154"/>
    </row>
    <row r="68" spans="1:7">
      <c r="A68" s="313"/>
      <c r="B68" s="142"/>
      <c r="C68" s="257" t="s">
        <v>537</v>
      </c>
      <c r="D68" s="258" t="s">
        <v>196</v>
      </c>
      <c r="E68" s="259">
        <f>SUM(E65:E67)</f>
        <v>0</v>
      </c>
      <c r="F68" s="260"/>
      <c r="G68" s="261"/>
    </row>
    <row r="69" spans="1:7" ht="25.5">
      <c r="A69" s="313"/>
      <c r="B69" s="138"/>
      <c r="C69" s="251" t="s">
        <v>467</v>
      </c>
      <c r="D69" s="121"/>
      <c r="E69" s="227"/>
      <c r="F69" s="254"/>
      <c r="G69" s="154"/>
    </row>
    <row r="70" spans="1:7" ht="38.25">
      <c r="A70" s="313"/>
      <c r="B70" s="138" t="s">
        <v>295</v>
      </c>
      <c r="C70" s="251" t="s">
        <v>373</v>
      </c>
      <c r="D70" s="121" t="s">
        <v>339</v>
      </c>
      <c r="E70" s="227"/>
      <c r="F70" s="254"/>
      <c r="G70" s="154"/>
    </row>
    <row r="71" spans="1:7" ht="38.25">
      <c r="A71" s="313"/>
      <c r="B71" s="142" t="s">
        <v>402</v>
      </c>
      <c r="C71" s="251" t="s">
        <v>410</v>
      </c>
      <c r="D71" s="121" t="s">
        <v>339</v>
      </c>
      <c r="E71" s="227"/>
      <c r="F71" s="254"/>
      <c r="G71" s="154"/>
    </row>
    <row r="72" spans="1:7" ht="25.5">
      <c r="A72" s="313"/>
      <c r="B72" s="142" t="s">
        <v>408</v>
      </c>
      <c r="C72" s="251" t="s">
        <v>409</v>
      </c>
      <c r="D72" s="121" t="s">
        <v>339</v>
      </c>
      <c r="E72" s="227"/>
      <c r="F72" s="254"/>
      <c r="G72" s="154"/>
    </row>
    <row r="73" spans="1:7">
      <c r="A73" s="313"/>
      <c r="B73" s="142"/>
      <c r="C73" s="251" t="s">
        <v>468</v>
      </c>
      <c r="D73" s="121"/>
      <c r="E73" s="227"/>
      <c r="F73" s="254"/>
      <c r="G73" s="154"/>
    </row>
    <row r="74" spans="1:7" ht="13.5" thickBot="1">
      <c r="A74" s="314"/>
      <c r="B74" s="145"/>
      <c r="C74" s="252" t="s">
        <v>469</v>
      </c>
      <c r="D74" s="124"/>
      <c r="E74" s="230"/>
      <c r="F74" s="255"/>
      <c r="G74" s="155"/>
    </row>
    <row r="75" spans="1:7" ht="24.75" customHeight="1">
      <c r="A75" s="308" t="s">
        <v>432</v>
      </c>
      <c r="B75" s="159" t="s">
        <v>53</v>
      </c>
      <c r="C75" s="160" t="s">
        <v>389</v>
      </c>
      <c r="D75" s="120" t="s">
        <v>370</v>
      </c>
      <c r="E75" s="231"/>
      <c r="F75" s="236"/>
      <c r="G75" s="236"/>
    </row>
    <row r="76" spans="1:7" ht="51.75" thickBot="1">
      <c r="A76" s="309"/>
      <c r="B76" s="145" t="s">
        <v>399</v>
      </c>
      <c r="C76" s="127" t="s">
        <v>431</v>
      </c>
      <c r="D76" s="122" t="s">
        <v>370</v>
      </c>
      <c r="E76" s="230"/>
      <c r="F76" s="155"/>
      <c r="G76" s="155"/>
    </row>
    <row r="77" spans="1:7" ht="25.5">
      <c r="A77" s="310" t="s">
        <v>433</v>
      </c>
      <c r="B77" s="147" t="s">
        <v>47</v>
      </c>
      <c r="C77" s="125" t="s">
        <v>386</v>
      </c>
      <c r="D77" s="123" t="s">
        <v>274</v>
      </c>
      <c r="E77" s="229"/>
      <c r="F77" s="153"/>
      <c r="G77" s="153"/>
    </row>
    <row r="78" spans="1:7" ht="26.25" thickBot="1">
      <c r="A78" s="311"/>
      <c r="B78" s="148" t="s">
        <v>49</v>
      </c>
      <c r="C78" s="127" t="s">
        <v>385</v>
      </c>
      <c r="D78" s="122" t="s">
        <v>274</v>
      </c>
      <c r="E78" s="230"/>
      <c r="F78" s="155"/>
      <c r="G78" s="155"/>
    </row>
    <row r="79" spans="1:7" ht="38.25">
      <c r="A79" s="310" t="s">
        <v>435</v>
      </c>
      <c r="B79" s="137" t="s">
        <v>51</v>
      </c>
      <c r="C79" s="125" t="s">
        <v>387</v>
      </c>
      <c r="D79" s="123" t="s">
        <v>278</v>
      </c>
      <c r="E79" s="229"/>
      <c r="F79" s="153"/>
      <c r="G79" s="153"/>
    </row>
    <row r="80" spans="1:7" ht="39" thickBot="1">
      <c r="A80" s="311"/>
      <c r="B80" s="145" t="s">
        <v>52</v>
      </c>
      <c r="C80" s="127" t="s">
        <v>397</v>
      </c>
      <c r="D80" s="122" t="s">
        <v>278</v>
      </c>
      <c r="E80" s="230"/>
      <c r="F80" s="155"/>
      <c r="G80" s="155"/>
    </row>
    <row r="81" spans="1:7" ht="25.5">
      <c r="A81" s="307" t="s">
        <v>436</v>
      </c>
      <c r="B81" s="147" t="s">
        <v>55</v>
      </c>
      <c r="C81" s="128" t="s">
        <v>391</v>
      </c>
      <c r="D81" s="123" t="s">
        <v>390</v>
      </c>
      <c r="E81" s="227"/>
      <c r="F81" s="153"/>
      <c r="G81" s="153"/>
    </row>
    <row r="82" spans="1:7" ht="25.5">
      <c r="A82" s="308"/>
      <c r="B82" s="149" t="s">
        <v>56</v>
      </c>
      <c r="C82" s="129" t="s">
        <v>392</v>
      </c>
      <c r="D82" s="121" t="s">
        <v>390</v>
      </c>
      <c r="E82" s="154"/>
      <c r="F82" s="154"/>
      <c r="G82" s="154"/>
    </row>
    <row r="83" spans="1:7" ht="25.5">
      <c r="A83" s="308"/>
      <c r="B83" s="142" t="s">
        <v>58</v>
      </c>
      <c r="C83" s="129" t="s">
        <v>393</v>
      </c>
      <c r="D83" s="121" t="s">
        <v>390</v>
      </c>
      <c r="E83" s="227"/>
      <c r="F83" s="154"/>
      <c r="G83" s="154"/>
    </row>
    <row r="84" spans="1:7" ht="25.5">
      <c r="A84" s="308"/>
      <c r="B84" s="149" t="s">
        <v>59</v>
      </c>
      <c r="C84" s="129" t="s">
        <v>394</v>
      </c>
      <c r="D84" s="121" t="s">
        <v>390</v>
      </c>
      <c r="E84" s="154"/>
      <c r="F84" s="154"/>
      <c r="G84" s="154"/>
    </row>
    <row r="85" spans="1:7" ht="25.5">
      <c r="A85" s="308"/>
      <c r="B85" s="142" t="s">
        <v>61</v>
      </c>
      <c r="C85" s="129" t="s">
        <v>395</v>
      </c>
      <c r="D85" s="121" t="s">
        <v>390</v>
      </c>
      <c r="E85" s="227"/>
      <c r="F85" s="154"/>
      <c r="G85" s="154"/>
    </row>
    <row r="86" spans="1:7" ht="25.5">
      <c r="A86" s="308"/>
      <c r="B86" s="149" t="s">
        <v>62</v>
      </c>
      <c r="C86" s="129" t="s">
        <v>396</v>
      </c>
      <c r="D86" s="121" t="s">
        <v>390</v>
      </c>
      <c r="E86" s="154"/>
      <c r="F86" s="154"/>
      <c r="G86" s="154"/>
    </row>
    <row r="87" spans="1:7" ht="25.5">
      <c r="A87" s="308"/>
      <c r="B87" s="149" t="s">
        <v>63</v>
      </c>
      <c r="C87" s="129" t="s">
        <v>403</v>
      </c>
      <c r="D87" s="121" t="s">
        <v>401</v>
      </c>
      <c r="E87" s="227"/>
      <c r="F87" s="154"/>
      <c r="G87" s="154"/>
    </row>
    <row r="88" spans="1:7" ht="27.75" customHeight="1">
      <c r="A88" s="308"/>
      <c r="B88" s="149" t="s">
        <v>64</v>
      </c>
      <c r="C88" s="126" t="s">
        <v>404</v>
      </c>
      <c r="D88" s="121" t="s">
        <v>401</v>
      </c>
      <c r="E88" s="227"/>
      <c r="F88" s="154"/>
      <c r="G88" s="154"/>
    </row>
    <row r="89" spans="1:7" ht="24.75" customHeight="1" thickBot="1">
      <c r="A89" s="309"/>
      <c r="B89" s="146" t="s">
        <v>65</v>
      </c>
      <c r="C89" s="127" t="s">
        <v>405</v>
      </c>
      <c r="D89" s="122" t="s">
        <v>401</v>
      </c>
      <c r="E89" s="230"/>
      <c r="F89" s="155"/>
      <c r="G89" s="155"/>
    </row>
    <row r="90" spans="1:7" ht="26.25" customHeight="1">
      <c r="A90" s="307" t="s">
        <v>438</v>
      </c>
      <c r="B90" s="150" t="s">
        <v>66</v>
      </c>
      <c r="C90" s="134" t="s">
        <v>462</v>
      </c>
      <c r="D90" s="123" t="s">
        <v>339</v>
      </c>
      <c r="E90" s="153"/>
      <c r="F90" s="153"/>
      <c r="G90" s="153"/>
    </row>
    <row r="91" spans="1:7" ht="25.5">
      <c r="A91" s="308"/>
      <c r="B91" s="149" t="s">
        <v>67</v>
      </c>
      <c r="C91" s="126" t="s">
        <v>461</v>
      </c>
      <c r="D91" s="121" t="s">
        <v>339</v>
      </c>
      <c r="E91" s="227"/>
      <c r="F91" s="154"/>
      <c r="G91" s="154"/>
    </row>
    <row r="92" spans="1:7" ht="25.5">
      <c r="A92" s="308"/>
      <c r="B92" s="149" t="s">
        <v>68</v>
      </c>
      <c r="C92" s="126" t="s">
        <v>460</v>
      </c>
      <c r="D92" s="121" t="s">
        <v>339</v>
      </c>
      <c r="E92" s="227"/>
      <c r="F92" s="154"/>
      <c r="G92" s="154"/>
    </row>
    <row r="93" spans="1:7" ht="39" thickBot="1">
      <c r="A93" s="309"/>
      <c r="B93" s="148" t="s">
        <v>69</v>
      </c>
      <c r="C93" s="127" t="s">
        <v>459</v>
      </c>
      <c r="D93" s="122" t="s">
        <v>339</v>
      </c>
      <c r="E93" s="230"/>
      <c r="F93" s="155"/>
      <c r="G93" s="155"/>
    </row>
    <row r="94" spans="1:7" ht="25.5">
      <c r="A94" s="307" t="s">
        <v>437</v>
      </c>
      <c r="B94" s="150" t="s">
        <v>70</v>
      </c>
      <c r="C94" s="134" t="s">
        <v>458</v>
      </c>
      <c r="D94" s="123" t="s">
        <v>339</v>
      </c>
      <c r="E94" s="232">
        <f t="shared" ref="E94" si="0">E95+E100+E105</f>
        <v>0</v>
      </c>
      <c r="F94" s="153"/>
      <c r="G94" s="153"/>
    </row>
    <row r="95" spans="1:7" ht="25.5">
      <c r="A95" s="308"/>
      <c r="B95" s="151" t="s">
        <v>71</v>
      </c>
      <c r="C95" s="135" t="s">
        <v>456</v>
      </c>
      <c r="D95" s="121" t="s">
        <v>339</v>
      </c>
      <c r="E95" s="233">
        <f>SUM(E96:E99)</f>
        <v>0</v>
      </c>
      <c r="F95" s="154"/>
      <c r="G95" s="154"/>
    </row>
    <row r="96" spans="1:7" ht="25.5">
      <c r="A96" s="308"/>
      <c r="B96" s="141" t="s">
        <v>37</v>
      </c>
      <c r="C96" s="27" t="s">
        <v>457</v>
      </c>
      <c r="D96" s="121" t="s">
        <v>339</v>
      </c>
      <c r="E96" s="227"/>
      <c r="F96" s="154"/>
      <c r="G96" s="154"/>
    </row>
    <row r="97" spans="1:7">
      <c r="A97" s="308"/>
      <c r="B97" s="149" t="s">
        <v>72</v>
      </c>
      <c r="C97" s="126" t="s">
        <v>455</v>
      </c>
      <c r="D97" s="121" t="s">
        <v>339</v>
      </c>
      <c r="E97" s="227"/>
      <c r="F97" s="154"/>
      <c r="G97" s="154"/>
    </row>
    <row r="98" spans="1:7">
      <c r="A98" s="308"/>
      <c r="B98" s="149" t="s">
        <v>73</v>
      </c>
      <c r="C98" s="126" t="s">
        <v>454</v>
      </c>
      <c r="D98" s="121" t="s">
        <v>339</v>
      </c>
      <c r="E98" s="227"/>
      <c r="F98" s="154"/>
      <c r="G98" s="154"/>
    </row>
    <row r="99" spans="1:7">
      <c r="A99" s="308"/>
      <c r="B99" s="149" t="s">
        <v>74</v>
      </c>
      <c r="C99" s="126" t="s">
        <v>453</v>
      </c>
      <c r="D99" s="121" t="s">
        <v>339</v>
      </c>
      <c r="E99" s="227"/>
      <c r="F99" s="154"/>
      <c r="G99" s="154"/>
    </row>
    <row r="100" spans="1:7" ht="25.5">
      <c r="A100" s="308"/>
      <c r="B100" s="151" t="s">
        <v>75</v>
      </c>
      <c r="C100" s="135" t="s">
        <v>452</v>
      </c>
      <c r="D100" s="121" t="s">
        <v>339</v>
      </c>
      <c r="E100" s="233">
        <f>SUM(E101:E104)</f>
        <v>0</v>
      </c>
      <c r="F100" s="154"/>
      <c r="G100" s="154"/>
    </row>
    <row r="101" spans="1:7">
      <c r="A101" s="308"/>
      <c r="B101" s="149" t="s">
        <v>76</v>
      </c>
      <c r="C101" s="126" t="s">
        <v>451</v>
      </c>
      <c r="D101" s="121" t="s">
        <v>339</v>
      </c>
      <c r="E101" s="227"/>
      <c r="F101" s="154"/>
      <c r="G101" s="154"/>
    </row>
    <row r="102" spans="1:7">
      <c r="A102" s="308"/>
      <c r="B102" s="149" t="s">
        <v>77</v>
      </c>
      <c r="C102" s="126" t="s">
        <v>450</v>
      </c>
      <c r="D102" s="121" t="s">
        <v>339</v>
      </c>
      <c r="E102" s="227"/>
      <c r="F102" s="154"/>
      <c r="G102" s="154"/>
    </row>
    <row r="103" spans="1:7">
      <c r="A103" s="308"/>
      <c r="B103" s="149" t="s">
        <v>78</v>
      </c>
      <c r="C103" s="126" t="s">
        <v>449</v>
      </c>
      <c r="D103" s="121" t="s">
        <v>339</v>
      </c>
      <c r="E103" s="227"/>
      <c r="F103" s="154"/>
      <c r="G103" s="154"/>
    </row>
    <row r="104" spans="1:7" ht="25.5">
      <c r="A104" s="308"/>
      <c r="B104" s="149" t="s">
        <v>79</v>
      </c>
      <c r="C104" s="126" t="s">
        <v>448</v>
      </c>
      <c r="D104" s="121" t="s">
        <v>339</v>
      </c>
      <c r="E104" s="227"/>
      <c r="F104" s="154"/>
      <c r="G104" s="154"/>
    </row>
    <row r="105" spans="1:7" ht="39" thickBot="1">
      <c r="A105" s="309"/>
      <c r="B105" s="152" t="s">
        <v>80</v>
      </c>
      <c r="C105" s="136" t="s">
        <v>447</v>
      </c>
      <c r="D105" s="122" t="s">
        <v>339</v>
      </c>
      <c r="E105" s="230"/>
      <c r="F105" s="155"/>
      <c r="G105" s="155"/>
    </row>
    <row r="106" spans="1:7" ht="38.25">
      <c r="A106" s="307" t="s">
        <v>439</v>
      </c>
      <c r="B106" s="147" t="s">
        <v>81</v>
      </c>
      <c r="C106" s="125" t="s">
        <v>444</v>
      </c>
      <c r="D106" s="123" t="s">
        <v>339</v>
      </c>
      <c r="E106" s="229"/>
      <c r="F106" s="153"/>
      <c r="G106" s="153"/>
    </row>
    <row r="107" spans="1:7" ht="51">
      <c r="A107" s="308"/>
      <c r="B107" s="149" t="s">
        <v>82</v>
      </c>
      <c r="C107" s="126" t="s">
        <v>445</v>
      </c>
      <c r="D107" s="121" t="s">
        <v>339</v>
      </c>
      <c r="E107" s="227"/>
      <c r="F107" s="154"/>
      <c r="G107" s="154"/>
    </row>
    <row r="108" spans="1:7" ht="38.25">
      <c r="A108" s="308"/>
      <c r="B108" s="149" t="s">
        <v>83</v>
      </c>
      <c r="C108" s="126" t="s">
        <v>446</v>
      </c>
      <c r="D108" s="121" t="s">
        <v>339</v>
      </c>
      <c r="E108" s="227"/>
      <c r="F108" s="154"/>
      <c r="G108" s="154"/>
    </row>
    <row r="109" spans="1:7" ht="51.75" thickBot="1">
      <c r="A109" s="309"/>
      <c r="B109" s="148" t="s">
        <v>84</v>
      </c>
      <c r="C109" s="127" t="s">
        <v>443</v>
      </c>
      <c r="D109" s="122" t="s">
        <v>339</v>
      </c>
      <c r="E109" s="230"/>
      <c r="F109" s="155"/>
      <c r="G109" s="155"/>
    </row>
    <row r="110" spans="1:7" ht="25.5">
      <c r="A110" s="310" t="s">
        <v>440</v>
      </c>
      <c r="B110" s="147" t="s">
        <v>85</v>
      </c>
      <c r="C110" s="125" t="s">
        <v>441</v>
      </c>
      <c r="D110" s="123" t="s">
        <v>339</v>
      </c>
      <c r="E110" s="153"/>
      <c r="F110" s="153"/>
      <c r="G110" s="153"/>
    </row>
    <row r="111" spans="1:7" ht="26.25" thickBot="1">
      <c r="A111" s="311"/>
      <c r="B111" s="148" t="s">
        <v>87</v>
      </c>
      <c r="C111" s="127" t="s">
        <v>442</v>
      </c>
      <c r="D111" s="122" t="s">
        <v>339</v>
      </c>
      <c r="E111" s="155"/>
      <c r="F111" s="155"/>
      <c r="G111" s="155"/>
    </row>
    <row r="112" spans="1:7">
      <c r="A112" s="212"/>
      <c r="B112" s="213"/>
      <c r="C112" s="213"/>
      <c r="D112" s="214"/>
      <c r="E112" s="215"/>
      <c r="F112" s="215"/>
    </row>
    <row r="114" spans="1:11" ht="15.75">
      <c r="C114" s="61"/>
      <c r="D114" s="30" t="s">
        <v>99</v>
      </c>
      <c r="E114" s="234" t="s">
        <v>3</v>
      </c>
      <c r="F114" s="61"/>
    </row>
    <row r="115" spans="1:11" ht="15.75">
      <c r="B115" s="211" t="s">
        <v>525</v>
      </c>
      <c r="C115" s="61"/>
      <c r="D115" s="81"/>
      <c r="E115" s="102"/>
      <c r="F115" s="83" t="s">
        <v>4</v>
      </c>
    </row>
    <row r="116" spans="1:11">
      <c r="C116" s="61"/>
      <c r="D116" s="81"/>
      <c r="E116" s="102"/>
      <c r="F116" s="83"/>
    </row>
    <row r="117" spans="1:11">
      <c r="C117" s="61"/>
      <c r="D117" s="81"/>
      <c r="E117" s="102"/>
      <c r="F117" s="83"/>
    </row>
    <row r="118" spans="1:11" ht="15.75">
      <c r="C118" s="84"/>
      <c r="D118" s="60" t="s">
        <v>276</v>
      </c>
      <c r="E118" s="234" t="s">
        <v>3</v>
      </c>
      <c r="F118" s="86"/>
    </row>
    <row r="119" spans="1:11">
      <c r="A119" s="115" t="s">
        <v>277</v>
      </c>
      <c r="C119" s="82"/>
      <c r="D119" s="76"/>
      <c r="E119" s="100"/>
      <c r="F119" s="83" t="s">
        <v>5</v>
      </c>
    </row>
    <row r="120" spans="1:11">
      <c r="A120" s="326" t="s">
        <v>197</v>
      </c>
      <c r="B120" s="326"/>
      <c r="C120" s="326"/>
      <c r="D120" s="326"/>
      <c r="E120" s="326"/>
      <c r="F120" s="326"/>
    </row>
    <row r="121" spans="1:11">
      <c r="A121" s="326" t="s">
        <v>542</v>
      </c>
      <c r="B121" s="326"/>
      <c r="C121" s="326"/>
      <c r="D121" s="326"/>
      <c r="E121" s="326"/>
      <c r="F121" s="326"/>
    </row>
    <row r="122" spans="1:11">
      <c r="A122" s="326" t="s">
        <v>527</v>
      </c>
      <c r="B122" s="326"/>
      <c r="C122" s="326"/>
      <c r="D122" s="326"/>
      <c r="E122" s="326"/>
      <c r="F122" s="326"/>
    </row>
    <row r="123" spans="1:11" ht="31.5" customHeight="1">
      <c r="A123" s="326" t="s">
        <v>528</v>
      </c>
      <c r="B123" s="326"/>
      <c r="C123" s="326"/>
      <c r="D123" s="326"/>
      <c r="E123" s="326"/>
      <c r="F123" s="326"/>
      <c r="G123" s="82"/>
      <c r="H123" s="82"/>
      <c r="I123" s="81"/>
      <c r="J123" s="82"/>
      <c r="K123" s="61"/>
    </row>
    <row r="124" spans="1:11" s="116" customFormat="1" ht="30" customHeight="1">
      <c r="A124" s="326" t="s">
        <v>529</v>
      </c>
      <c r="B124" s="326"/>
      <c r="C124" s="326"/>
      <c r="D124" s="326"/>
      <c r="E124" s="326"/>
      <c r="F124" s="326"/>
    </row>
    <row r="125" spans="1:11" s="117" customFormat="1" ht="21.75" customHeight="1">
      <c r="A125" s="326" t="s">
        <v>530</v>
      </c>
      <c r="B125" s="326"/>
      <c r="C125" s="326"/>
      <c r="D125" s="326"/>
      <c r="E125" s="326"/>
      <c r="F125" s="326"/>
    </row>
    <row r="126" spans="1:11" ht="28.5" customHeight="1">
      <c r="A126" s="326" t="s">
        <v>531</v>
      </c>
      <c r="B126" s="326"/>
      <c r="C126" s="326"/>
      <c r="D126" s="326"/>
      <c r="E126" s="326"/>
      <c r="F126" s="326"/>
    </row>
  </sheetData>
  <mergeCells count="34">
    <mergeCell ref="A125:F125"/>
    <mergeCell ref="A126:F126"/>
    <mergeCell ref="E6:G6"/>
    <mergeCell ref="A120:F120"/>
    <mergeCell ref="A121:F121"/>
    <mergeCell ref="A122:F122"/>
    <mergeCell ref="A123:F123"/>
    <mergeCell ref="A124:F124"/>
    <mergeCell ref="A8:A11"/>
    <mergeCell ref="A12:A14"/>
    <mergeCell ref="A31:A40"/>
    <mergeCell ref="A41:A50"/>
    <mergeCell ref="A15:A18"/>
    <mergeCell ref="A19:A30"/>
    <mergeCell ref="A94:A105"/>
    <mergeCell ref="A90:A93"/>
    <mergeCell ref="A4:F4"/>
    <mergeCell ref="A2:F2"/>
    <mergeCell ref="A3:F3"/>
    <mergeCell ref="D6:D7"/>
    <mergeCell ref="C6:C7"/>
    <mergeCell ref="B6:B7"/>
    <mergeCell ref="A6:A7"/>
    <mergeCell ref="A106:A109"/>
    <mergeCell ref="A110:A111"/>
    <mergeCell ref="A51:A52"/>
    <mergeCell ref="A77:A78"/>
    <mergeCell ref="A60:A63"/>
    <mergeCell ref="A79:A80"/>
    <mergeCell ref="A81:A89"/>
    <mergeCell ref="A55:A59"/>
    <mergeCell ref="A53:A54"/>
    <mergeCell ref="A75:A76"/>
    <mergeCell ref="A64:A74"/>
  </mergeCells>
  <conditionalFormatting sqref="B69:B70 B64">
    <cfRule type="duplicateValues" dxfId="7" priority="5"/>
  </conditionalFormatting>
  <conditionalFormatting sqref="A6">
    <cfRule type="duplicateValues" dxfId="6" priority="4"/>
  </conditionalFormatting>
  <conditionalFormatting sqref="B96">
    <cfRule type="duplicateValues" dxfId="5" priority="3"/>
  </conditionalFormatting>
  <conditionalFormatting sqref="B97:B112 B63 B6 B25:B60 B75:B95 B71:B73 B8:B23">
    <cfRule type="duplicateValues" dxfId="4" priority="13"/>
  </conditionalFormatting>
  <conditionalFormatting sqref="B65:B67">
    <cfRule type="duplicateValues" dxfId="3" priority="1"/>
  </conditionalFormatting>
  <conditionalFormatting sqref="B68">
    <cfRule type="duplicateValues" dxfId="2" priority="2"/>
  </conditionalFormatting>
  <printOptions horizontalCentered="1"/>
  <pageMargins left="0.39370078740157483" right="0.39370078740157483" top="0.6692913385826772" bottom="0.39370078740157483" header="0.39370078740157483" footer="0.39370078740157483"/>
  <pageSetup paperSize="9" scale="55" fitToHeight="4" orientation="landscape" r:id="rId1"/>
  <headerFooter alignWithMargins="0">
    <oddFooter>&amp;R&amp;P</oddFooter>
  </headerFooter>
  <rowBreaks count="2" manualBreakCount="2">
    <brk id="30" max="6" man="1"/>
    <brk id="9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CC"/>
  </sheetPr>
  <dimension ref="A1:H44"/>
  <sheetViews>
    <sheetView showGridLines="0" tabSelected="1" view="pageBreakPreview" zoomScale="90" zoomScaleNormal="90" zoomScaleSheetLayoutView="90" workbookViewId="0">
      <pane xSplit="4" ySplit="6" topLeftCell="E10" activePane="bottomRight" state="frozen"/>
      <selection pane="topRight" activeCell="E1" sqref="E1"/>
      <selection pane="bottomLeft" activeCell="A7" sqref="A7"/>
      <selection pane="bottomRight" activeCell="J10" sqref="J10"/>
    </sheetView>
  </sheetViews>
  <sheetFormatPr defaultRowHeight="12.75"/>
  <cols>
    <col min="1" max="1" width="6.28515625" style="6" customWidth="1"/>
    <col min="2" max="2" width="7.7109375" style="6" customWidth="1"/>
    <col min="3" max="3" width="64.42578125" style="2" bestFit="1" customWidth="1"/>
    <col min="4" max="4" width="13.28515625" style="2" bestFit="1" customWidth="1"/>
    <col min="5" max="5" width="12.7109375" style="2" customWidth="1"/>
    <col min="6" max="6" width="17.28515625" style="2" customWidth="1"/>
    <col min="7" max="7" width="12" style="2" customWidth="1"/>
    <col min="8" max="8" width="15.28515625" style="2" customWidth="1"/>
    <col min="9" max="16384" width="9.140625" style="2"/>
  </cols>
  <sheetData>
    <row r="1" spans="1:8">
      <c r="A1" s="3"/>
      <c r="B1" s="3"/>
      <c r="C1" s="4"/>
      <c r="E1" s="4"/>
      <c r="F1" s="4"/>
      <c r="G1" s="20"/>
    </row>
    <row r="2" spans="1:8" s="5" customFormat="1" ht="37.5" customHeight="1">
      <c r="A2" s="335" t="s">
        <v>273</v>
      </c>
      <c r="B2" s="335"/>
      <c r="C2" s="335"/>
      <c r="D2" s="335"/>
      <c r="E2" s="335"/>
      <c r="F2" s="165"/>
      <c r="G2" s="20"/>
    </row>
    <row r="3" spans="1:8" s="21" customFormat="1" ht="15.75" customHeight="1">
      <c r="A3" s="315" t="str">
        <f>'1. Анкетна карта'!A3:J3</f>
        <v>ВиК</v>
      </c>
      <c r="B3" s="315"/>
      <c r="C3" s="315"/>
      <c r="D3" s="315"/>
      <c r="E3" s="315"/>
      <c r="F3" s="163"/>
      <c r="G3" s="24"/>
    </row>
    <row r="4" spans="1:8" s="21" customFormat="1" ht="15.75" customHeight="1" thickBot="1">
      <c r="A4" s="315" t="str">
        <f>'1. Анкетна карта'!A4:J4</f>
        <v>123</v>
      </c>
      <c r="B4" s="315"/>
      <c r="C4" s="315"/>
      <c r="D4" s="315"/>
      <c r="E4" s="315"/>
      <c r="F4" s="163"/>
      <c r="G4" s="24"/>
    </row>
    <row r="5" spans="1:8" s="5" customFormat="1" ht="30" customHeight="1" thickBot="1">
      <c r="A5" s="345" t="s">
        <v>0</v>
      </c>
      <c r="B5" s="343" t="s">
        <v>329</v>
      </c>
      <c r="C5" s="341" t="s">
        <v>89</v>
      </c>
      <c r="D5" s="339" t="s">
        <v>299</v>
      </c>
      <c r="E5" s="336" t="s">
        <v>198</v>
      </c>
      <c r="F5" s="337"/>
      <c r="G5" s="324" t="s">
        <v>336</v>
      </c>
      <c r="H5" s="333" t="s">
        <v>541</v>
      </c>
    </row>
    <row r="6" spans="1:8" ht="46.5" customHeight="1" thickBot="1">
      <c r="A6" s="346"/>
      <c r="B6" s="344"/>
      <c r="C6" s="342"/>
      <c r="D6" s="340"/>
      <c r="E6" s="162" t="s">
        <v>540</v>
      </c>
      <c r="F6" s="161" t="s">
        <v>398</v>
      </c>
      <c r="G6" s="338"/>
      <c r="H6" s="334"/>
    </row>
    <row r="7" spans="1:8" ht="14.25">
      <c r="A7" s="217">
        <v>1</v>
      </c>
      <c r="B7" s="218" t="s">
        <v>100</v>
      </c>
      <c r="C7" s="219" t="s">
        <v>306</v>
      </c>
      <c r="D7" s="220" t="s">
        <v>196</v>
      </c>
      <c r="E7" s="235" t="e">
        <f>'2. Променливи'!E8/'2. Променливи'!E11</f>
        <v>#DIV/0!</v>
      </c>
      <c r="F7" s="236"/>
      <c r="G7" s="237">
        <v>0.99</v>
      </c>
      <c r="H7" s="242" t="e">
        <f>E7/G7</f>
        <v>#DIV/0!</v>
      </c>
    </row>
    <row r="8" spans="1:8" ht="14.25">
      <c r="A8" s="106">
        <v>2</v>
      </c>
      <c r="B8" s="104" t="s">
        <v>101</v>
      </c>
      <c r="C8" s="22" t="s">
        <v>307</v>
      </c>
      <c r="D8" s="103" t="s">
        <v>196</v>
      </c>
      <c r="E8" s="109" t="e">
        <f>'2. Променливи'!E31/'2. Променливи'!E36</f>
        <v>#DIV/0!</v>
      </c>
      <c r="F8" s="154"/>
      <c r="G8" s="238">
        <v>0.99</v>
      </c>
      <c r="H8" s="242" t="e">
        <f t="shared" ref="H8:H36" si="0">E8/G8</f>
        <v>#DIV/0!</v>
      </c>
    </row>
    <row r="9" spans="1:8" ht="14.25">
      <c r="A9" s="106">
        <v>3</v>
      </c>
      <c r="B9" s="104" t="s">
        <v>102</v>
      </c>
      <c r="C9" s="22" t="s">
        <v>308</v>
      </c>
      <c r="D9" s="103" t="s">
        <v>196</v>
      </c>
      <c r="E9" s="109" t="e">
        <f>'2. Променливи'!E41/'2. Променливи'!E46</f>
        <v>#DIV/0!</v>
      </c>
      <c r="F9" s="154"/>
      <c r="G9" s="238">
        <v>0.98</v>
      </c>
      <c r="H9" s="242" t="e">
        <f t="shared" si="0"/>
        <v>#DIV/0!</v>
      </c>
    </row>
    <row r="10" spans="1:8" ht="14.25">
      <c r="A10" s="106">
        <v>4</v>
      </c>
      <c r="B10" s="104" t="s">
        <v>103</v>
      </c>
      <c r="C10" s="22" t="s">
        <v>309</v>
      </c>
      <c r="D10" s="103" t="s">
        <v>196</v>
      </c>
      <c r="E10" s="109" t="e">
        <f>'2. Променливи'!E51/'2. Променливи'!E52</f>
        <v>#DIV/0!</v>
      </c>
      <c r="F10" s="154"/>
      <c r="G10" s="238">
        <v>1</v>
      </c>
      <c r="H10" s="242" t="e">
        <f t="shared" si="0"/>
        <v>#DIV/0!</v>
      </c>
    </row>
    <row r="11" spans="1:8" ht="14.25">
      <c r="A11" s="106">
        <v>5</v>
      </c>
      <c r="B11" s="104" t="s">
        <v>104</v>
      </c>
      <c r="C11" s="22" t="s">
        <v>310</v>
      </c>
      <c r="D11" s="103" t="s">
        <v>196</v>
      </c>
      <c r="E11" s="109" t="e">
        <f>'2. Променливи'!E55/('2. Променливи'!E8*24*365)*1000</f>
        <v>#DIV/0!</v>
      </c>
      <c r="F11" s="154"/>
      <c r="G11" s="239">
        <v>8</v>
      </c>
      <c r="H11" s="242" t="e">
        <f t="shared" si="0"/>
        <v>#DIV/0!</v>
      </c>
    </row>
    <row r="12" spans="1:8" ht="14.25">
      <c r="A12" s="106">
        <v>6</v>
      </c>
      <c r="B12" s="104" t="s">
        <v>297</v>
      </c>
      <c r="C12" s="22" t="s">
        <v>311</v>
      </c>
      <c r="D12" s="103" t="s">
        <v>300</v>
      </c>
      <c r="E12" s="108" t="e">
        <f>'2. Променливи'!E62/'2. Променливи'!E23/365</f>
        <v>#DIV/0!</v>
      </c>
      <c r="F12" s="154"/>
      <c r="G12" s="239">
        <v>15</v>
      </c>
      <c r="H12" s="242" t="e">
        <f t="shared" si="0"/>
        <v>#DIV/0!</v>
      </c>
    </row>
    <row r="13" spans="1:8" ht="14.25">
      <c r="A13" s="106">
        <v>7</v>
      </c>
      <c r="B13" s="104" t="s">
        <v>298</v>
      </c>
      <c r="C13" s="22" t="s">
        <v>311</v>
      </c>
      <c r="D13" s="103" t="s">
        <v>196</v>
      </c>
      <c r="E13" s="109" t="e">
        <f>'2. Променливи'!E62/'2. Променливи'!E60</f>
        <v>#DIV/0!</v>
      </c>
      <c r="F13" s="154"/>
      <c r="G13" s="238">
        <v>0.49</v>
      </c>
      <c r="H13" s="242" t="e">
        <f t="shared" si="0"/>
        <v>#DIV/0!</v>
      </c>
    </row>
    <row r="14" spans="1:8" ht="14.25">
      <c r="A14" s="106">
        <v>8</v>
      </c>
      <c r="B14" s="104" t="s">
        <v>105</v>
      </c>
      <c r="C14" s="22" t="s">
        <v>312</v>
      </c>
      <c r="D14" s="103" t="s">
        <v>304</v>
      </c>
      <c r="E14" s="108" t="e">
        <f>'2. Променливи'!E56/'2. Променливи'!E22*100</f>
        <v>#DIV/0!</v>
      </c>
      <c r="F14" s="154"/>
      <c r="G14" s="239">
        <v>60</v>
      </c>
      <c r="H14" s="242" t="e">
        <f t="shared" si="0"/>
        <v>#DIV/0!</v>
      </c>
    </row>
    <row r="15" spans="1:8" ht="14.25">
      <c r="A15" s="106">
        <v>9</v>
      </c>
      <c r="B15" s="104" t="s">
        <v>106</v>
      </c>
      <c r="C15" s="25" t="s">
        <v>313</v>
      </c>
      <c r="D15" s="103" t="s">
        <v>196</v>
      </c>
      <c r="E15" s="109" t="e">
        <f>'2. Променливи'!E70/'2. Променливи'!E24</f>
        <v>#DIV/0!</v>
      </c>
      <c r="F15" s="154"/>
      <c r="G15" s="238">
        <v>1</v>
      </c>
      <c r="H15" s="242" t="e">
        <f t="shared" si="0"/>
        <v>#DIV/0!</v>
      </c>
    </row>
    <row r="16" spans="1:8" ht="14.25">
      <c r="A16" s="106">
        <v>10</v>
      </c>
      <c r="B16" s="104" t="s">
        <v>107</v>
      </c>
      <c r="C16" s="22" t="s">
        <v>314</v>
      </c>
      <c r="D16" s="103" t="s">
        <v>196</v>
      </c>
      <c r="E16" s="109" t="e">
        <f>'2. Променливи'!E9/'2. Променливи'!E11</f>
        <v>#DIV/0!</v>
      </c>
      <c r="F16" s="154"/>
      <c r="G16" s="238">
        <v>0.75</v>
      </c>
      <c r="H16" s="242" t="e">
        <f t="shared" si="0"/>
        <v>#DIV/0!</v>
      </c>
    </row>
    <row r="17" spans="1:8" ht="14.25">
      <c r="A17" s="106">
        <v>11</v>
      </c>
      <c r="B17" s="104" t="s">
        <v>108</v>
      </c>
      <c r="C17" s="22" t="s">
        <v>315</v>
      </c>
      <c r="D17" s="103" t="s">
        <v>196</v>
      </c>
      <c r="E17" s="109" t="e">
        <f>'2. Променливи'!E10/'2. Променливи'!E11</f>
        <v>#DIV/0!</v>
      </c>
      <c r="F17" s="154"/>
      <c r="G17" s="238">
        <v>0.75</v>
      </c>
      <c r="H17" s="242" t="e">
        <f t="shared" si="0"/>
        <v>#DIV/0!</v>
      </c>
    </row>
    <row r="18" spans="1:8" ht="14.25">
      <c r="A18" s="106">
        <v>12</v>
      </c>
      <c r="B18" s="104" t="s">
        <v>109</v>
      </c>
      <c r="C18" s="22" t="s">
        <v>316</v>
      </c>
      <c r="D18" s="103" t="s">
        <v>196</v>
      </c>
      <c r="E18" s="109" t="e">
        <f>'2. Променливи'!E53/'2. Променливи'!E54</f>
        <v>#DIV/0!</v>
      </c>
      <c r="F18" s="154"/>
      <c r="G18" s="238">
        <v>0.93</v>
      </c>
      <c r="H18" s="242" t="e">
        <f t="shared" si="0"/>
        <v>#DIV/0!</v>
      </c>
    </row>
    <row r="19" spans="1:8" ht="14.25">
      <c r="A19" s="106">
        <v>13</v>
      </c>
      <c r="B19" s="104" t="s">
        <v>110</v>
      </c>
      <c r="C19" s="22" t="s">
        <v>317</v>
      </c>
      <c r="D19" s="103" t="s">
        <v>304</v>
      </c>
      <c r="E19" s="108" t="e">
        <f>('2. Променливи'!E57+'2. Променливи'!E58+'2. Променливи'!E59)/'2. Променливи'!E28*100</f>
        <v>#DIV/0!</v>
      </c>
      <c r="F19" s="154"/>
      <c r="G19" s="239">
        <v>120</v>
      </c>
      <c r="H19" s="242" t="e">
        <f t="shared" si="0"/>
        <v>#DIV/0!</v>
      </c>
    </row>
    <row r="20" spans="1:8" ht="14.25">
      <c r="A20" s="106">
        <v>14</v>
      </c>
      <c r="B20" s="104" t="s">
        <v>111</v>
      </c>
      <c r="C20" s="25" t="s">
        <v>318</v>
      </c>
      <c r="D20" s="103" t="s">
        <v>305</v>
      </c>
      <c r="E20" s="108" t="e">
        <f>'2. Променливи'!E102/'2. Променливи'!E12*10000</f>
        <v>#DIV/0!</v>
      </c>
      <c r="F20" s="154"/>
      <c r="G20" s="239">
        <v>0.5</v>
      </c>
      <c r="H20" s="242" t="e">
        <f t="shared" si="0"/>
        <v>#DIV/0!</v>
      </c>
    </row>
    <row r="21" spans="1:8" ht="14.25">
      <c r="A21" s="106">
        <v>15</v>
      </c>
      <c r="B21" s="104" t="s">
        <v>112</v>
      </c>
      <c r="C21" s="25" t="s">
        <v>319</v>
      </c>
      <c r="D21" s="103" t="s">
        <v>301</v>
      </c>
      <c r="E21" s="108" t="e">
        <f>'2. Променливи'!E77/'2. Променливи'!E60</f>
        <v>#DIV/0!</v>
      </c>
      <c r="F21" s="154"/>
      <c r="G21" s="239">
        <v>0.45</v>
      </c>
      <c r="H21" s="242" t="e">
        <f t="shared" si="0"/>
        <v>#DIV/0!</v>
      </c>
    </row>
    <row r="22" spans="1:8" ht="14.25">
      <c r="A22" s="106">
        <v>16</v>
      </c>
      <c r="B22" s="104" t="s">
        <v>113</v>
      </c>
      <c r="C22" s="25" t="s">
        <v>320</v>
      </c>
      <c r="D22" s="103" t="s">
        <v>301</v>
      </c>
      <c r="E22" s="108" t="e">
        <f>'2. Променливи'!E78/'2. Променливи'!E63</f>
        <v>#DIV/0!</v>
      </c>
      <c r="F22" s="154"/>
      <c r="G22" s="239">
        <v>0.25</v>
      </c>
      <c r="H22" s="242" t="e">
        <f t="shared" si="0"/>
        <v>#DIV/0!</v>
      </c>
    </row>
    <row r="23" spans="1:8" ht="14.25">
      <c r="A23" s="106">
        <v>17</v>
      </c>
      <c r="B23" s="104" t="s">
        <v>114</v>
      </c>
      <c r="C23" s="22" t="s">
        <v>321</v>
      </c>
      <c r="D23" s="103" t="s">
        <v>196</v>
      </c>
      <c r="E23" s="109" t="e">
        <f>'2. Променливи'!E79/'2. Променливи'!E80</f>
        <v>#DIV/0!</v>
      </c>
      <c r="F23" s="154"/>
      <c r="G23" s="238">
        <v>1</v>
      </c>
      <c r="H23" s="242" t="e">
        <f t="shared" si="0"/>
        <v>#DIV/0!</v>
      </c>
    </row>
    <row r="24" spans="1:8" ht="14.25">
      <c r="A24" s="106">
        <v>18</v>
      </c>
      <c r="B24" s="104" t="s">
        <v>115</v>
      </c>
      <c r="C24" s="22" t="s">
        <v>322</v>
      </c>
      <c r="D24" s="103" t="s">
        <v>196</v>
      </c>
      <c r="E24" s="109" t="e">
        <f>'2. Променливи'!E75/'2. Променливи'!E22</f>
        <v>#DIV/0!</v>
      </c>
      <c r="F24" s="154"/>
      <c r="G24" s="240">
        <v>1.2500000000000001E-2</v>
      </c>
      <c r="H24" s="242" t="e">
        <f t="shared" si="0"/>
        <v>#DIV/0!</v>
      </c>
    </row>
    <row r="25" spans="1:8" ht="14.25">
      <c r="A25" s="106">
        <v>19</v>
      </c>
      <c r="B25" s="104" t="s">
        <v>330</v>
      </c>
      <c r="C25" s="22" t="s">
        <v>331</v>
      </c>
      <c r="D25" s="103" t="s">
        <v>196</v>
      </c>
      <c r="E25" s="109" t="e">
        <f>'2. Променливи'!E76/'2. Променливи'!E23</f>
        <v>#DIV/0!</v>
      </c>
      <c r="F25" s="154"/>
      <c r="G25" s="240">
        <v>1.2500000000000001E-2</v>
      </c>
      <c r="H25" s="242" t="e">
        <f t="shared" si="0"/>
        <v>#DIV/0!</v>
      </c>
    </row>
    <row r="26" spans="1:8" ht="14.25">
      <c r="A26" s="106">
        <v>20</v>
      </c>
      <c r="B26" s="104" t="s">
        <v>116</v>
      </c>
      <c r="C26" s="22" t="s">
        <v>54</v>
      </c>
      <c r="D26" s="103" t="s">
        <v>400</v>
      </c>
      <c r="E26" s="108" t="e">
        <f>'2. Променливи'!E81/'2. Променливи'!E82</f>
        <v>#DIV/0!</v>
      </c>
      <c r="F26" s="154"/>
      <c r="G26" s="239">
        <v>1.1000000000000001</v>
      </c>
      <c r="H26" s="242" t="e">
        <f t="shared" si="0"/>
        <v>#DIV/0!</v>
      </c>
    </row>
    <row r="27" spans="1:8" ht="14.25">
      <c r="A27" s="106">
        <v>21</v>
      </c>
      <c r="B27" s="104" t="s">
        <v>117</v>
      </c>
      <c r="C27" s="22" t="s">
        <v>57</v>
      </c>
      <c r="D27" s="103" t="s">
        <v>400</v>
      </c>
      <c r="E27" s="108" t="e">
        <f>'2. Променливи'!E83/'2. Променливи'!E84</f>
        <v>#DIV/0!</v>
      </c>
      <c r="F27" s="154"/>
      <c r="G27" s="239">
        <v>1.1000000000000001</v>
      </c>
      <c r="H27" s="242" t="e">
        <f t="shared" si="0"/>
        <v>#DIV/0!</v>
      </c>
    </row>
    <row r="28" spans="1:8" ht="14.25">
      <c r="A28" s="106">
        <v>22</v>
      </c>
      <c r="B28" s="104" t="s">
        <v>118</v>
      </c>
      <c r="C28" s="22" t="s">
        <v>60</v>
      </c>
      <c r="D28" s="103" t="s">
        <v>400</v>
      </c>
      <c r="E28" s="108" t="e">
        <f>'2. Променливи'!E85/'2. Променливи'!E86</f>
        <v>#DIV/0!</v>
      </c>
      <c r="F28" s="154"/>
      <c r="G28" s="239">
        <v>1.1000000000000001</v>
      </c>
      <c r="H28" s="242" t="e">
        <f t="shared" si="0"/>
        <v>#DIV/0!</v>
      </c>
    </row>
    <row r="29" spans="1:8" ht="14.25">
      <c r="A29" s="106">
        <v>23</v>
      </c>
      <c r="B29" s="104" t="s">
        <v>119</v>
      </c>
      <c r="C29" s="22" t="s">
        <v>323</v>
      </c>
      <c r="D29" s="103" t="s">
        <v>196</v>
      </c>
      <c r="E29" s="109" t="e">
        <f>('2. Променливи'!E87-('2. Променливи'!E88-'2. Променливи'!E89))/('2. Променливи'!E87+'2. Променливи'!E89)</f>
        <v>#DIV/0!</v>
      </c>
      <c r="F29" s="154"/>
      <c r="G29" s="238">
        <v>0.95</v>
      </c>
      <c r="H29" s="242" t="e">
        <f t="shared" si="0"/>
        <v>#DIV/0!</v>
      </c>
    </row>
    <row r="30" spans="1:8" ht="14.25">
      <c r="A30" s="106">
        <v>24</v>
      </c>
      <c r="B30" s="104" t="s">
        <v>332</v>
      </c>
      <c r="C30" s="22" t="s">
        <v>334</v>
      </c>
      <c r="D30" s="103" t="s">
        <v>196</v>
      </c>
      <c r="E30" s="109" t="e">
        <f>'2. Променливи'!E71/'2. Променливи'!E26</f>
        <v>#DIV/0!</v>
      </c>
      <c r="F30" s="154"/>
      <c r="G30" s="238">
        <v>0.2</v>
      </c>
      <c r="H30" s="242" t="e">
        <f t="shared" si="0"/>
        <v>#DIV/0!</v>
      </c>
    </row>
    <row r="31" spans="1:8" ht="14.25">
      <c r="A31" s="106">
        <v>25</v>
      </c>
      <c r="B31" s="104" t="s">
        <v>333</v>
      </c>
      <c r="C31" s="22" t="s">
        <v>335</v>
      </c>
      <c r="D31" s="103" t="s">
        <v>196</v>
      </c>
      <c r="E31" s="109" t="e">
        <f>'2. Променливи'!E72/'2. Променливи'!E26</f>
        <v>#DIV/0!</v>
      </c>
      <c r="F31" s="154"/>
      <c r="G31" s="238">
        <v>0.9</v>
      </c>
      <c r="H31" s="242" t="e">
        <f t="shared" si="0"/>
        <v>#DIV/0!</v>
      </c>
    </row>
    <row r="32" spans="1:8" ht="14.25">
      <c r="A32" s="106">
        <v>26</v>
      </c>
      <c r="B32" s="104" t="s">
        <v>120</v>
      </c>
      <c r="C32" s="25" t="s">
        <v>324</v>
      </c>
      <c r="D32" s="103" t="s">
        <v>196</v>
      </c>
      <c r="E32" s="109" t="e">
        <f>'2. Променливи'!E90/'2. Променливи'!E94</f>
        <v>#DIV/0!</v>
      </c>
      <c r="F32" s="154"/>
      <c r="G32" s="238">
        <v>1</v>
      </c>
      <c r="H32" s="242" t="e">
        <f t="shared" si="0"/>
        <v>#DIV/0!</v>
      </c>
    </row>
    <row r="33" spans="1:8" ht="14.25">
      <c r="A33" s="106">
        <v>27</v>
      </c>
      <c r="B33" s="104" t="s">
        <v>121</v>
      </c>
      <c r="C33" s="25" t="s">
        <v>325</v>
      </c>
      <c r="D33" s="103" t="s">
        <v>196</v>
      </c>
      <c r="E33" s="109" t="e">
        <f>'2. Променливи'!E106/'2. Променливи'!E107</f>
        <v>#DIV/0!</v>
      </c>
      <c r="F33" s="154"/>
      <c r="G33" s="238">
        <v>1</v>
      </c>
      <c r="H33" s="242" t="e">
        <f t="shared" si="0"/>
        <v>#DIV/0!</v>
      </c>
    </row>
    <row r="34" spans="1:8" ht="14.25">
      <c r="A34" s="106">
        <v>28</v>
      </c>
      <c r="B34" s="104" t="s">
        <v>122</v>
      </c>
      <c r="C34" s="22" t="s">
        <v>326</v>
      </c>
      <c r="D34" s="103" t="s">
        <v>196</v>
      </c>
      <c r="E34" s="109" t="e">
        <f>'2. Променливи'!E108/'2. Променливи'!E109</f>
        <v>#DIV/0!</v>
      </c>
      <c r="F34" s="154"/>
      <c r="G34" s="238">
        <v>1</v>
      </c>
      <c r="H34" s="242" t="e">
        <f t="shared" si="0"/>
        <v>#DIV/0!</v>
      </c>
    </row>
    <row r="35" spans="1:8" ht="14.25">
      <c r="A35" s="106">
        <v>29</v>
      </c>
      <c r="B35" s="104" t="s">
        <v>123</v>
      </c>
      <c r="C35" s="25" t="s">
        <v>327</v>
      </c>
      <c r="D35" s="103" t="s">
        <v>302</v>
      </c>
      <c r="E35" s="108" t="e">
        <f>'2. Променливи'!E110/'2. Променливи'!E25*1000</f>
        <v>#DIV/0!</v>
      </c>
      <c r="F35" s="154"/>
      <c r="G35" s="239">
        <v>4</v>
      </c>
      <c r="H35" s="242" t="e">
        <f t="shared" si="0"/>
        <v>#DIV/0!</v>
      </c>
    </row>
    <row r="36" spans="1:8" ht="21.75" customHeight="1" thickBot="1">
      <c r="A36" s="107">
        <v>30</v>
      </c>
      <c r="B36" s="105" t="s">
        <v>124</v>
      </c>
      <c r="C36" s="26" t="s">
        <v>328</v>
      </c>
      <c r="D36" s="111" t="s">
        <v>303</v>
      </c>
      <c r="E36" s="110" t="e">
        <f>'2. Променливи'!E111/'2. Променливи'!E27*1000</f>
        <v>#DIV/0!</v>
      </c>
      <c r="F36" s="155"/>
      <c r="G36" s="241">
        <v>3</v>
      </c>
      <c r="H36" s="243" t="e">
        <f t="shared" si="0"/>
        <v>#DIV/0!</v>
      </c>
    </row>
    <row r="37" spans="1:8">
      <c r="A37" s="212"/>
      <c r="B37" s="213"/>
      <c r="C37" s="213"/>
      <c r="D37" s="214"/>
      <c r="E37" s="1"/>
      <c r="F37" s="1"/>
      <c r="G37" s="1"/>
      <c r="H37" s="1"/>
    </row>
    <row r="38" spans="1:8">
      <c r="A38" s="1"/>
      <c r="B38" s="1"/>
      <c r="C38" s="1"/>
      <c r="D38" s="1"/>
      <c r="E38" s="1"/>
      <c r="F38" s="1"/>
      <c r="G38" s="1"/>
    </row>
    <row r="39" spans="1:8" ht="15.75">
      <c r="A39" s="1"/>
      <c r="B39" s="1"/>
      <c r="C39" s="61"/>
      <c r="D39" s="30" t="s">
        <v>99</v>
      </c>
      <c r="E39" s="77" t="s">
        <v>3</v>
      </c>
      <c r="F39" s="77"/>
      <c r="G39" s="61"/>
    </row>
    <row r="40" spans="1:8" ht="15.75">
      <c r="A40" s="1"/>
      <c r="B40" s="211" t="s">
        <v>525</v>
      </c>
      <c r="C40" s="61"/>
      <c r="D40" s="81"/>
      <c r="E40" s="82"/>
      <c r="F40" s="82"/>
      <c r="G40" s="83" t="s">
        <v>4</v>
      </c>
    </row>
    <row r="41" spans="1:8">
      <c r="A41" s="1"/>
      <c r="B41" s="1"/>
      <c r="C41" s="61"/>
      <c r="D41" s="81"/>
      <c r="E41" s="82"/>
      <c r="F41" s="82"/>
      <c r="G41" s="83"/>
    </row>
    <row r="42" spans="1:8">
      <c r="A42" s="1"/>
      <c r="B42" s="1"/>
      <c r="C42" s="61"/>
      <c r="D42" s="81"/>
      <c r="E42" s="82"/>
      <c r="F42" s="82"/>
      <c r="G42" s="83"/>
    </row>
    <row r="43" spans="1:8" ht="15.75">
      <c r="A43" s="1"/>
      <c r="B43" s="1"/>
      <c r="C43" s="84"/>
      <c r="D43" s="60" t="s">
        <v>276</v>
      </c>
      <c r="E43" s="77" t="s">
        <v>3</v>
      </c>
      <c r="F43" s="77"/>
      <c r="G43" s="86"/>
    </row>
    <row r="44" spans="1:8">
      <c r="A44" s="115" t="s">
        <v>277</v>
      </c>
      <c r="B44" s="1"/>
      <c r="C44" s="82"/>
      <c r="D44" s="76"/>
      <c r="E44" s="61"/>
      <c r="F44" s="61"/>
      <c r="G44" s="83" t="s">
        <v>5</v>
      </c>
    </row>
  </sheetData>
  <mergeCells count="10">
    <mergeCell ref="H5:H6"/>
    <mergeCell ref="A2:E2"/>
    <mergeCell ref="A3:E3"/>
    <mergeCell ref="A4:E4"/>
    <mergeCell ref="E5:F5"/>
    <mergeCell ref="G5:G6"/>
    <mergeCell ref="D5:D6"/>
    <mergeCell ref="C5:C6"/>
    <mergeCell ref="B5:B6"/>
    <mergeCell ref="A5:A6"/>
  </mergeCells>
  <conditionalFormatting sqref="B37">
    <cfRule type="duplicateValues" dxfId="1" priority="2"/>
  </conditionalFormatting>
  <printOptions horizontalCentered="1"/>
  <pageMargins left="0.23622047244094491" right="0.23622047244094491" top="0.43307086614173229" bottom="0.51181102362204722" header="0.31496062992125984" footer="0.31496062992125984"/>
  <pageSetup paperSize="9" scale="71" fitToHeight="4" orientation="landscape" r:id="rId1"/>
  <headerFooter alignWithMargins="0">
    <oddFooter>&amp;R&amp;P</oddFooter>
  </headerFooter>
  <ignoredErrors>
    <ignoredError sqref="E7:E11 E16:E18 E32:E34 E20:E24 E26:E29 E36 E35" evalError="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08"/>
  <sheetViews>
    <sheetView zoomScale="80" zoomScaleNormal="80" workbookViewId="0">
      <pane xSplit="1" ySplit="2" topLeftCell="B42" activePane="bottomRight" state="frozen"/>
      <selection pane="topRight" activeCell="B1" sqref="B1"/>
      <selection pane="bottomLeft" activeCell="A2" sqref="A2"/>
      <selection pane="bottomRight" activeCell="F168" sqref="F168"/>
    </sheetView>
  </sheetViews>
  <sheetFormatPr defaultRowHeight="12.75"/>
  <cols>
    <col min="1" max="1" width="19.85546875" style="29" customWidth="1"/>
    <col min="2" max="2" width="13.5703125" style="29" customWidth="1"/>
    <col min="3" max="3" width="103.28515625" style="29" customWidth="1"/>
    <col min="4" max="4" width="30.28515625" style="29" customWidth="1"/>
    <col min="5" max="5" width="40.140625" style="29" customWidth="1"/>
    <col min="6" max="6" width="47.28515625" style="29" customWidth="1"/>
    <col min="7" max="16384" width="9.140625" style="29"/>
  </cols>
  <sheetData>
    <row r="1" spans="1:7" ht="14.25" thickBot="1">
      <c r="F1" s="23" t="s">
        <v>275</v>
      </c>
      <c r="G1" s="97"/>
    </row>
    <row r="2" spans="1:7" ht="50.25" customHeight="1">
      <c r="A2" s="171" t="s">
        <v>279</v>
      </c>
      <c r="B2" s="172" t="s">
        <v>280</v>
      </c>
      <c r="C2" s="173" t="s">
        <v>127</v>
      </c>
      <c r="D2" s="173" t="s">
        <v>126</v>
      </c>
      <c r="E2" s="171" t="s">
        <v>200</v>
      </c>
      <c r="F2" s="172" t="s">
        <v>125</v>
      </c>
    </row>
    <row r="3" spans="1:7">
      <c r="A3" s="358" t="s">
        <v>483</v>
      </c>
      <c r="B3" s="174"/>
      <c r="C3" s="175"/>
      <c r="D3" s="176"/>
      <c r="E3" s="348" t="s">
        <v>201</v>
      </c>
      <c r="F3" s="177" t="s">
        <v>128</v>
      </c>
    </row>
    <row r="4" spans="1:7" ht="127.5">
      <c r="A4" s="359"/>
      <c r="B4" s="42" t="s">
        <v>2</v>
      </c>
      <c r="C4" s="45" t="s">
        <v>203</v>
      </c>
      <c r="D4" s="168" t="s">
        <v>202</v>
      </c>
      <c r="E4" s="349"/>
      <c r="F4" s="46"/>
    </row>
    <row r="5" spans="1:7">
      <c r="A5" s="360"/>
      <c r="B5" s="178" t="s">
        <v>6</v>
      </c>
      <c r="C5" s="179" t="s">
        <v>205</v>
      </c>
      <c r="D5" s="180" t="s">
        <v>204</v>
      </c>
      <c r="E5" s="350"/>
      <c r="F5" s="181"/>
    </row>
    <row r="6" spans="1:7">
      <c r="A6" s="31"/>
      <c r="B6" s="31"/>
      <c r="C6" s="32"/>
      <c r="D6" s="31"/>
      <c r="E6" s="31"/>
      <c r="F6" s="33"/>
    </row>
    <row r="7" spans="1:7">
      <c r="A7" s="358" t="s">
        <v>482</v>
      </c>
      <c r="B7" s="174"/>
      <c r="C7" s="182"/>
      <c r="D7" s="176"/>
      <c r="E7" s="351" t="s">
        <v>206</v>
      </c>
      <c r="F7" s="183" t="s">
        <v>129</v>
      </c>
    </row>
    <row r="8" spans="1:7" ht="51">
      <c r="A8" s="359"/>
      <c r="B8" s="49" t="s">
        <v>7</v>
      </c>
      <c r="C8" s="45" t="s">
        <v>208</v>
      </c>
      <c r="D8" s="168" t="s">
        <v>207</v>
      </c>
      <c r="E8" s="347"/>
      <c r="F8" s="48" t="s">
        <v>130</v>
      </c>
    </row>
    <row r="9" spans="1:7" ht="38.25">
      <c r="A9" s="359"/>
      <c r="B9" s="42" t="s">
        <v>8</v>
      </c>
      <c r="C9" s="45"/>
      <c r="D9" s="168" t="s">
        <v>207</v>
      </c>
      <c r="E9" s="347"/>
      <c r="F9" s="50"/>
    </row>
    <row r="10" spans="1:7" ht="38.25">
      <c r="A10" s="359"/>
      <c r="B10" s="42" t="s">
        <v>9</v>
      </c>
      <c r="C10" s="170"/>
      <c r="D10" s="168" t="s">
        <v>207</v>
      </c>
      <c r="E10" s="347"/>
      <c r="F10" s="50"/>
    </row>
    <row r="11" spans="1:7" ht="38.25">
      <c r="A11" s="359"/>
      <c r="B11" s="42" t="s">
        <v>10</v>
      </c>
      <c r="C11" s="45"/>
      <c r="D11" s="168" t="s">
        <v>207</v>
      </c>
      <c r="E11" s="347"/>
      <c r="F11" s="50"/>
    </row>
    <row r="12" spans="1:7" ht="38.25">
      <c r="A12" s="359"/>
      <c r="B12" s="42" t="s">
        <v>11</v>
      </c>
      <c r="C12" s="45"/>
      <c r="D12" s="168" t="s">
        <v>207</v>
      </c>
      <c r="E12" s="347"/>
      <c r="F12" s="50"/>
    </row>
    <row r="13" spans="1:7" ht="51">
      <c r="A13" s="359"/>
      <c r="B13" s="49" t="s">
        <v>12</v>
      </c>
      <c r="C13" s="45" t="s">
        <v>209</v>
      </c>
      <c r="D13" s="168" t="s">
        <v>207</v>
      </c>
      <c r="E13" s="347"/>
      <c r="F13" s="48" t="s">
        <v>131</v>
      </c>
    </row>
    <row r="14" spans="1:7" ht="38.25">
      <c r="A14" s="359"/>
      <c r="B14" s="42" t="s">
        <v>13</v>
      </c>
      <c r="C14" s="45"/>
      <c r="D14" s="168" t="s">
        <v>207</v>
      </c>
      <c r="E14" s="347"/>
      <c r="F14" s="47"/>
    </row>
    <row r="15" spans="1:7" ht="38.25">
      <c r="A15" s="359"/>
      <c r="B15" s="42" t="s">
        <v>14</v>
      </c>
      <c r="C15" s="51"/>
      <c r="D15" s="168" t="s">
        <v>207</v>
      </c>
      <c r="E15" s="347"/>
      <c r="F15" s="47"/>
    </row>
    <row r="16" spans="1:7" ht="38.25">
      <c r="A16" s="359"/>
      <c r="B16" s="42" t="s">
        <v>15</v>
      </c>
      <c r="C16" s="51"/>
      <c r="D16" s="168" t="s">
        <v>207</v>
      </c>
      <c r="E16" s="347"/>
      <c r="F16" s="47"/>
    </row>
    <row r="17" spans="1:6" ht="38.25">
      <c r="A17" s="360"/>
      <c r="B17" s="178" t="s">
        <v>16</v>
      </c>
      <c r="C17" s="184"/>
      <c r="D17" s="180" t="s">
        <v>207</v>
      </c>
      <c r="E17" s="352"/>
      <c r="F17" s="181"/>
    </row>
    <row r="18" spans="1:6">
      <c r="A18" s="31"/>
      <c r="B18" s="31"/>
      <c r="C18" s="32"/>
      <c r="D18" s="31"/>
      <c r="E18" s="31"/>
      <c r="F18" s="33"/>
    </row>
    <row r="19" spans="1:6">
      <c r="A19" s="358" t="s">
        <v>484</v>
      </c>
      <c r="B19" s="174"/>
      <c r="C19" s="175"/>
      <c r="D19" s="176"/>
      <c r="E19" s="351" t="s">
        <v>206</v>
      </c>
      <c r="F19" s="183" t="s">
        <v>132</v>
      </c>
    </row>
    <row r="20" spans="1:6" ht="51">
      <c r="A20" s="359"/>
      <c r="B20" s="49" t="s">
        <v>17</v>
      </c>
      <c r="C20" s="45" t="s">
        <v>210</v>
      </c>
      <c r="D20" s="168" t="s">
        <v>207</v>
      </c>
      <c r="E20" s="347"/>
      <c r="F20" s="48" t="s">
        <v>133</v>
      </c>
    </row>
    <row r="21" spans="1:6" ht="38.25">
      <c r="A21" s="359"/>
      <c r="B21" s="42" t="s">
        <v>18</v>
      </c>
      <c r="C21" s="45"/>
      <c r="D21" s="168" t="s">
        <v>207</v>
      </c>
      <c r="E21" s="347"/>
      <c r="F21" s="50"/>
    </row>
    <row r="22" spans="1:6" ht="38.25">
      <c r="A22" s="359"/>
      <c r="B22" s="42" t="s">
        <v>19</v>
      </c>
      <c r="C22" s="45"/>
      <c r="D22" s="168" t="s">
        <v>207</v>
      </c>
      <c r="E22" s="347"/>
      <c r="F22" s="50"/>
    </row>
    <row r="23" spans="1:6" ht="38.25">
      <c r="A23" s="359"/>
      <c r="B23" s="42" t="s">
        <v>20</v>
      </c>
      <c r="C23" s="45"/>
      <c r="D23" s="168" t="s">
        <v>207</v>
      </c>
      <c r="E23" s="347"/>
      <c r="F23" s="50"/>
    </row>
    <row r="24" spans="1:6" ht="38.25">
      <c r="A24" s="359"/>
      <c r="B24" s="42" t="s">
        <v>21</v>
      </c>
      <c r="C24" s="45"/>
      <c r="D24" s="168" t="s">
        <v>207</v>
      </c>
      <c r="E24" s="347"/>
      <c r="F24" s="50"/>
    </row>
    <row r="25" spans="1:6" ht="63.75">
      <c r="A25" s="359"/>
      <c r="B25" s="49" t="s">
        <v>22</v>
      </c>
      <c r="C25" s="45" t="s">
        <v>211</v>
      </c>
      <c r="D25" s="168" t="s">
        <v>207</v>
      </c>
      <c r="E25" s="347"/>
      <c r="F25" s="48" t="s">
        <v>134</v>
      </c>
    </row>
    <row r="26" spans="1:6" ht="38.25">
      <c r="A26" s="359"/>
      <c r="B26" s="42" t="s">
        <v>23</v>
      </c>
      <c r="C26" s="45"/>
      <c r="D26" s="168" t="s">
        <v>207</v>
      </c>
      <c r="E26" s="347"/>
      <c r="F26" s="47"/>
    </row>
    <row r="27" spans="1:6" ht="38.25">
      <c r="A27" s="359"/>
      <c r="B27" s="42" t="s">
        <v>24</v>
      </c>
      <c r="C27" s="45"/>
      <c r="D27" s="168" t="s">
        <v>207</v>
      </c>
      <c r="E27" s="347"/>
      <c r="F27" s="47"/>
    </row>
    <row r="28" spans="1:6" ht="38.25">
      <c r="A28" s="359"/>
      <c r="B28" s="42" t="s">
        <v>25</v>
      </c>
      <c r="C28" s="45"/>
      <c r="D28" s="168" t="s">
        <v>207</v>
      </c>
      <c r="E28" s="347"/>
      <c r="F28" s="47"/>
    </row>
    <row r="29" spans="1:6" ht="38.25">
      <c r="A29" s="360"/>
      <c r="B29" s="178" t="s">
        <v>26</v>
      </c>
      <c r="C29" s="179"/>
      <c r="D29" s="180" t="s">
        <v>207</v>
      </c>
      <c r="E29" s="352"/>
      <c r="F29" s="181"/>
    </row>
    <row r="30" spans="1:6">
      <c r="A30" s="31"/>
      <c r="B30" s="31"/>
      <c r="C30" s="32"/>
      <c r="D30" s="31"/>
      <c r="E30" s="31"/>
      <c r="F30" s="33"/>
    </row>
    <row r="31" spans="1:6" ht="36.75" customHeight="1">
      <c r="A31" s="359" t="s">
        <v>481</v>
      </c>
      <c r="B31" s="40"/>
      <c r="C31" s="41"/>
      <c r="D31" s="42"/>
      <c r="E31" s="349" t="s">
        <v>212</v>
      </c>
      <c r="F31" s="52" t="s">
        <v>135</v>
      </c>
    </row>
    <row r="32" spans="1:6" ht="51.75" customHeight="1">
      <c r="A32" s="359"/>
      <c r="B32" s="42" t="s">
        <v>27</v>
      </c>
      <c r="C32" s="53" t="s">
        <v>213</v>
      </c>
      <c r="D32" s="101" t="s">
        <v>207</v>
      </c>
      <c r="E32" s="349"/>
      <c r="F32" s="46"/>
    </row>
    <row r="33" spans="1:6" ht="54" customHeight="1">
      <c r="A33" s="359"/>
      <c r="B33" s="42" t="s">
        <v>28</v>
      </c>
      <c r="C33" s="45" t="s">
        <v>214</v>
      </c>
      <c r="D33" s="101" t="s">
        <v>207</v>
      </c>
      <c r="E33" s="349"/>
      <c r="F33" s="47"/>
    </row>
    <row r="34" spans="1:6">
      <c r="A34" s="31"/>
      <c r="B34" s="31"/>
      <c r="C34" s="32"/>
      <c r="D34" s="31"/>
      <c r="E34" s="31"/>
      <c r="F34" s="33"/>
    </row>
    <row r="35" spans="1:6">
      <c r="A35" s="358" t="s">
        <v>485</v>
      </c>
      <c r="B35" s="174"/>
      <c r="C35" s="175"/>
      <c r="D35" s="176"/>
      <c r="E35" s="351" t="s">
        <v>215</v>
      </c>
      <c r="F35" s="185" t="s">
        <v>136</v>
      </c>
    </row>
    <row r="36" spans="1:6" ht="38.25">
      <c r="A36" s="359"/>
      <c r="B36" s="42" t="s">
        <v>29</v>
      </c>
      <c r="C36" s="45" t="s">
        <v>137</v>
      </c>
      <c r="D36" s="168" t="s">
        <v>216</v>
      </c>
      <c r="E36" s="347"/>
      <c r="F36" s="46"/>
    </row>
    <row r="37" spans="1:6" ht="38.25">
      <c r="A37" s="359"/>
      <c r="B37" s="42" t="s">
        <v>30</v>
      </c>
      <c r="C37" s="45" t="s">
        <v>138</v>
      </c>
      <c r="D37" s="168" t="s">
        <v>216</v>
      </c>
      <c r="E37" s="347"/>
      <c r="F37" s="43"/>
    </row>
    <row r="38" spans="1:6" ht="127.5">
      <c r="A38" s="359"/>
      <c r="B38" s="42" t="s">
        <v>2</v>
      </c>
      <c r="C38" s="45" t="s">
        <v>203</v>
      </c>
      <c r="D38" s="168" t="s">
        <v>202</v>
      </c>
      <c r="E38" s="347"/>
      <c r="F38" s="46"/>
    </row>
    <row r="39" spans="1:6" ht="127.5">
      <c r="A39" s="359"/>
      <c r="B39" s="42" t="s">
        <v>31</v>
      </c>
      <c r="C39" s="45" t="s">
        <v>480</v>
      </c>
      <c r="D39" s="168" t="s">
        <v>216</v>
      </c>
      <c r="E39" s="347"/>
      <c r="F39" s="46"/>
    </row>
    <row r="40" spans="1:6" ht="38.25">
      <c r="A40" s="359"/>
      <c r="B40" s="42" t="s">
        <v>32</v>
      </c>
      <c r="C40" s="45"/>
      <c r="D40" s="168" t="s">
        <v>216</v>
      </c>
      <c r="E40" s="347"/>
      <c r="F40" s="46"/>
    </row>
    <row r="41" spans="1:6" ht="63.75">
      <c r="A41" s="360"/>
      <c r="B41" s="178" t="s">
        <v>33</v>
      </c>
      <c r="C41" s="179" t="s">
        <v>218</v>
      </c>
      <c r="D41" s="180" t="s">
        <v>217</v>
      </c>
      <c r="E41" s="352"/>
      <c r="F41" s="186"/>
    </row>
    <row r="42" spans="1:6">
      <c r="A42" s="31"/>
      <c r="B42" s="31"/>
      <c r="C42" s="32"/>
      <c r="D42" s="31"/>
      <c r="E42" s="31"/>
      <c r="F42" s="33"/>
    </row>
    <row r="43" spans="1:6" ht="127.5">
      <c r="A43" s="359" t="s">
        <v>491</v>
      </c>
      <c r="B43" s="42"/>
      <c r="C43" s="45" t="s">
        <v>268</v>
      </c>
      <c r="D43" s="42"/>
      <c r="E43" s="347" t="s">
        <v>219</v>
      </c>
      <c r="F43" s="52" t="s">
        <v>472</v>
      </c>
    </row>
    <row r="44" spans="1:6" ht="38.25">
      <c r="A44" s="359"/>
      <c r="B44" s="42" t="s">
        <v>48</v>
      </c>
      <c r="C44" s="45" t="s">
        <v>242</v>
      </c>
      <c r="D44" s="101" t="s">
        <v>241</v>
      </c>
      <c r="E44" s="347"/>
      <c r="F44" s="52" t="s">
        <v>473</v>
      </c>
    </row>
    <row r="45" spans="1:6" ht="25.5">
      <c r="A45" s="359"/>
      <c r="B45" s="42" t="s">
        <v>337</v>
      </c>
      <c r="C45" s="45"/>
      <c r="D45" s="101" t="s">
        <v>220</v>
      </c>
      <c r="E45" s="347"/>
      <c r="F45" s="52"/>
    </row>
    <row r="46" spans="1:6" ht="38.25">
      <c r="A46" s="359"/>
      <c r="B46" s="42" t="s">
        <v>34</v>
      </c>
      <c r="C46" s="45" t="s">
        <v>222</v>
      </c>
      <c r="D46" s="101" t="s">
        <v>221</v>
      </c>
      <c r="E46" s="347"/>
      <c r="F46" s="47"/>
    </row>
    <row r="47" spans="1:6" ht="38.25">
      <c r="A47" s="359"/>
      <c r="B47" s="169" t="s">
        <v>338</v>
      </c>
      <c r="C47" s="56"/>
      <c r="D47" s="168" t="s">
        <v>241</v>
      </c>
      <c r="E47" s="167"/>
      <c r="F47" s="47"/>
    </row>
    <row r="48" spans="1:6">
      <c r="A48" s="31"/>
      <c r="B48" s="31"/>
      <c r="C48" s="32"/>
      <c r="D48" s="31"/>
      <c r="E48" s="31"/>
      <c r="F48" s="33"/>
    </row>
    <row r="49" spans="1:6">
      <c r="A49" s="358" t="s">
        <v>486</v>
      </c>
      <c r="B49" s="187"/>
      <c r="C49" s="188"/>
      <c r="D49" s="187"/>
      <c r="E49" s="351" t="s">
        <v>223</v>
      </c>
      <c r="F49" s="185" t="s">
        <v>139</v>
      </c>
    </row>
    <row r="50" spans="1:6" ht="125.25" customHeight="1">
      <c r="A50" s="359"/>
      <c r="B50" s="42" t="s">
        <v>35</v>
      </c>
      <c r="C50" s="45" t="s">
        <v>479</v>
      </c>
      <c r="D50" s="168" t="s">
        <v>216</v>
      </c>
      <c r="E50" s="347"/>
      <c r="F50" s="47"/>
    </row>
    <row r="51" spans="1:6" ht="51">
      <c r="A51" s="360"/>
      <c r="B51" s="178" t="s">
        <v>36</v>
      </c>
      <c r="C51" s="179" t="s">
        <v>224</v>
      </c>
      <c r="D51" s="180" t="s">
        <v>221</v>
      </c>
      <c r="E51" s="352"/>
      <c r="F51" s="181"/>
    </row>
    <row r="52" spans="1:6">
      <c r="A52" s="31"/>
      <c r="B52" s="31"/>
      <c r="C52" s="32"/>
      <c r="D52" s="31"/>
      <c r="E52" s="31"/>
      <c r="F52" s="33"/>
    </row>
    <row r="53" spans="1:6">
      <c r="A53" s="358" t="s">
        <v>487</v>
      </c>
      <c r="B53" s="187"/>
      <c r="C53" s="182"/>
      <c r="D53" s="187"/>
      <c r="E53" s="351" t="s">
        <v>475</v>
      </c>
      <c r="F53" s="185" t="s">
        <v>474</v>
      </c>
    </row>
    <row r="54" spans="1:6" ht="51">
      <c r="A54" s="359"/>
      <c r="B54" s="42" t="s">
        <v>295</v>
      </c>
      <c r="C54" s="45" t="s">
        <v>477</v>
      </c>
      <c r="D54" s="168" t="s">
        <v>476</v>
      </c>
      <c r="E54" s="347"/>
      <c r="F54" s="46"/>
    </row>
    <row r="55" spans="1:6" ht="38.25">
      <c r="A55" s="360"/>
      <c r="B55" s="178" t="s">
        <v>296</v>
      </c>
      <c r="C55" s="179" t="s">
        <v>478</v>
      </c>
      <c r="D55" s="180" t="s">
        <v>220</v>
      </c>
      <c r="E55" s="352"/>
      <c r="F55" s="186"/>
    </row>
    <row r="56" spans="1:6">
      <c r="A56" s="31"/>
      <c r="B56" s="31"/>
      <c r="C56" s="32"/>
      <c r="D56" s="31"/>
      <c r="E56" s="31"/>
      <c r="F56" s="33"/>
    </row>
    <row r="57" spans="1:6">
      <c r="A57" s="359" t="s">
        <v>488</v>
      </c>
      <c r="B57" s="44"/>
      <c r="C57" s="45"/>
      <c r="D57" s="44"/>
      <c r="E57" s="347" t="s">
        <v>201</v>
      </c>
      <c r="F57" s="52" t="s">
        <v>140</v>
      </c>
    </row>
    <row r="58" spans="1:6" ht="140.25">
      <c r="A58" s="359"/>
      <c r="B58" s="42" t="s">
        <v>39</v>
      </c>
      <c r="C58" s="45" t="s">
        <v>227</v>
      </c>
      <c r="D58" s="101" t="s">
        <v>226</v>
      </c>
      <c r="E58" s="347"/>
      <c r="F58" s="43"/>
    </row>
    <row r="59" spans="1:6">
      <c r="A59" s="359"/>
      <c r="B59" s="42" t="s">
        <v>6</v>
      </c>
      <c r="C59" s="45" t="s">
        <v>205</v>
      </c>
      <c r="D59" s="101" t="s">
        <v>204</v>
      </c>
      <c r="E59" s="347"/>
      <c r="F59" s="54"/>
    </row>
    <row r="60" spans="1:6">
      <c r="A60" s="31"/>
      <c r="B60" s="31"/>
      <c r="C60" s="32"/>
      <c r="D60" s="31"/>
      <c r="E60" s="31"/>
      <c r="F60" s="33"/>
    </row>
    <row r="61" spans="1:6">
      <c r="A61" s="358" t="s">
        <v>489</v>
      </c>
      <c r="B61" s="187"/>
      <c r="C61" s="182"/>
      <c r="D61" s="187"/>
      <c r="E61" s="351" t="s">
        <v>228</v>
      </c>
      <c r="F61" s="185" t="s">
        <v>141</v>
      </c>
    </row>
    <row r="62" spans="1:6" ht="127.5">
      <c r="A62" s="359"/>
      <c r="B62" s="42" t="s">
        <v>40</v>
      </c>
      <c r="C62" s="45" t="s">
        <v>229</v>
      </c>
      <c r="D62" s="168" t="s">
        <v>226</v>
      </c>
      <c r="E62" s="347"/>
      <c r="F62" s="43"/>
    </row>
    <row r="63" spans="1:6">
      <c r="A63" s="360"/>
      <c r="B63" s="178" t="s">
        <v>6</v>
      </c>
      <c r="C63" s="179" t="s">
        <v>205</v>
      </c>
      <c r="D63" s="180" t="s">
        <v>204</v>
      </c>
      <c r="E63" s="352"/>
      <c r="F63" s="189"/>
    </row>
    <row r="64" spans="1:6">
      <c r="A64" s="31"/>
      <c r="B64" s="31"/>
      <c r="C64" s="32"/>
      <c r="D64" s="31"/>
      <c r="E64" s="31"/>
      <c r="F64" s="33"/>
    </row>
    <row r="65" spans="1:6">
      <c r="A65" s="358" t="s">
        <v>490</v>
      </c>
      <c r="B65" s="187"/>
      <c r="C65" s="182"/>
      <c r="D65" s="187"/>
      <c r="E65" s="351" t="s">
        <v>230</v>
      </c>
      <c r="F65" s="185" t="s">
        <v>269</v>
      </c>
    </row>
    <row r="66" spans="1:6" ht="38.25">
      <c r="A66" s="359"/>
      <c r="B66" s="42" t="s">
        <v>41</v>
      </c>
      <c r="C66" s="45" t="s">
        <v>231</v>
      </c>
      <c r="D66" s="55" t="s">
        <v>207</v>
      </c>
      <c r="E66" s="347"/>
      <c r="F66" s="46"/>
    </row>
    <row r="67" spans="1:6" ht="38.25">
      <c r="A67" s="360"/>
      <c r="B67" s="178" t="s">
        <v>270</v>
      </c>
      <c r="C67" s="179" t="s">
        <v>271</v>
      </c>
      <c r="D67" s="190" t="s">
        <v>207</v>
      </c>
      <c r="E67" s="352"/>
      <c r="F67" s="186"/>
    </row>
    <row r="68" spans="1:6">
      <c r="A68" s="31"/>
      <c r="B68" s="31"/>
      <c r="C68" s="32"/>
      <c r="D68" s="31"/>
      <c r="E68" s="31"/>
      <c r="F68" s="33"/>
    </row>
    <row r="69" spans="1:6">
      <c r="A69" s="358" t="s">
        <v>492</v>
      </c>
      <c r="B69" s="187"/>
      <c r="C69" s="182"/>
      <c r="D69" s="187"/>
      <c r="E69" s="351" t="s">
        <v>232</v>
      </c>
      <c r="F69" s="183" t="s">
        <v>142</v>
      </c>
    </row>
    <row r="70" spans="1:6" ht="38.25">
      <c r="A70" s="359"/>
      <c r="B70" s="56" t="s">
        <v>42</v>
      </c>
      <c r="C70" s="45" t="s">
        <v>233</v>
      </c>
      <c r="D70" s="168" t="s">
        <v>216</v>
      </c>
      <c r="E70" s="347"/>
      <c r="F70" s="54"/>
    </row>
    <row r="71" spans="1:6" ht="38.25">
      <c r="A71" s="359"/>
      <c r="B71" s="56" t="s">
        <v>43</v>
      </c>
      <c r="C71" s="45" t="s">
        <v>143</v>
      </c>
      <c r="D71" s="168" t="s">
        <v>216</v>
      </c>
      <c r="E71" s="347"/>
      <c r="F71" s="54"/>
    </row>
    <row r="72" spans="1:6" ht="38.25">
      <c r="A72" s="359"/>
      <c r="B72" s="56" t="s">
        <v>44</v>
      </c>
      <c r="C72" s="45" t="s">
        <v>234</v>
      </c>
      <c r="D72" s="168" t="s">
        <v>216</v>
      </c>
      <c r="E72" s="347"/>
      <c r="F72" s="54"/>
    </row>
    <row r="73" spans="1:6" ht="38.25">
      <c r="A73" s="360"/>
      <c r="B73" s="178" t="s">
        <v>45</v>
      </c>
      <c r="C73" s="179" t="s">
        <v>235</v>
      </c>
      <c r="D73" s="180" t="s">
        <v>221</v>
      </c>
      <c r="E73" s="352"/>
      <c r="F73" s="181"/>
    </row>
    <row r="74" spans="1:6">
      <c r="A74" s="31"/>
      <c r="B74" s="31"/>
      <c r="C74" s="32"/>
      <c r="D74" s="31"/>
      <c r="E74" s="31"/>
      <c r="F74" s="33"/>
    </row>
    <row r="75" spans="1:6" ht="20.25" customHeight="1">
      <c r="A75" s="358" t="s">
        <v>493</v>
      </c>
      <c r="B75" s="187"/>
      <c r="C75" s="182"/>
      <c r="D75" s="187"/>
      <c r="E75" s="351" t="s">
        <v>236</v>
      </c>
      <c r="F75" s="183" t="s">
        <v>144</v>
      </c>
    </row>
    <row r="76" spans="1:6" ht="27.75" customHeight="1">
      <c r="A76" s="359"/>
      <c r="B76" s="56" t="s">
        <v>46</v>
      </c>
      <c r="C76" s="45" t="s">
        <v>238</v>
      </c>
      <c r="D76" s="168" t="s">
        <v>237</v>
      </c>
      <c r="E76" s="347"/>
      <c r="F76" s="54"/>
    </row>
    <row r="77" spans="1:6" ht="32.25" customHeight="1">
      <c r="A77" s="360"/>
      <c r="B77" s="178" t="s">
        <v>38</v>
      </c>
      <c r="C77" s="179" t="s">
        <v>225</v>
      </c>
      <c r="D77" s="180" t="s">
        <v>239</v>
      </c>
      <c r="E77" s="352"/>
      <c r="F77" s="189"/>
    </row>
    <row r="78" spans="1:6">
      <c r="A78" s="31"/>
      <c r="B78" s="31"/>
      <c r="C78" s="32"/>
      <c r="D78" s="31"/>
      <c r="E78" s="31"/>
      <c r="F78" s="33"/>
    </row>
    <row r="79" spans="1:6">
      <c r="A79" s="358" t="s">
        <v>494</v>
      </c>
      <c r="B79" s="187"/>
      <c r="C79" s="182"/>
      <c r="D79" s="187"/>
      <c r="E79" s="348" t="s">
        <v>240</v>
      </c>
      <c r="F79" s="183" t="s">
        <v>145</v>
      </c>
    </row>
    <row r="80" spans="1:6" ht="102">
      <c r="A80" s="359"/>
      <c r="B80" s="56" t="s">
        <v>47</v>
      </c>
      <c r="C80" s="45" t="s">
        <v>146</v>
      </c>
      <c r="D80" s="168" t="s">
        <v>241</v>
      </c>
      <c r="E80" s="349"/>
      <c r="F80" s="54"/>
    </row>
    <row r="81" spans="1:6" ht="38.25">
      <c r="A81" s="360"/>
      <c r="B81" s="170" t="s">
        <v>48</v>
      </c>
      <c r="C81" s="179" t="s">
        <v>242</v>
      </c>
      <c r="D81" s="180" t="s">
        <v>241</v>
      </c>
      <c r="E81" s="350"/>
      <c r="F81" s="189"/>
    </row>
    <row r="82" spans="1:6">
      <c r="A82" s="31"/>
      <c r="B82" s="31"/>
      <c r="C82" s="32"/>
      <c r="D82" s="31"/>
      <c r="E82" s="31"/>
      <c r="F82" s="33"/>
    </row>
    <row r="83" spans="1:6">
      <c r="A83" s="358" t="s">
        <v>495</v>
      </c>
      <c r="B83" s="187"/>
      <c r="C83" s="182"/>
      <c r="D83" s="187"/>
      <c r="E83" s="353" t="s">
        <v>243</v>
      </c>
      <c r="F83" s="183" t="s">
        <v>147</v>
      </c>
    </row>
    <row r="84" spans="1:6" ht="38.25">
      <c r="A84" s="359"/>
      <c r="B84" s="56" t="s">
        <v>49</v>
      </c>
      <c r="C84" s="45" t="s">
        <v>510</v>
      </c>
      <c r="D84" s="168" t="s">
        <v>241</v>
      </c>
      <c r="E84" s="354"/>
      <c r="F84" s="54"/>
    </row>
    <row r="85" spans="1:6" ht="38.25">
      <c r="A85" s="360"/>
      <c r="B85" s="170" t="s">
        <v>50</v>
      </c>
      <c r="C85" s="179" t="s">
        <v>244</v>
      </c>
      <c r="D85" s="180" t="s">
        <v>241</v>
      </c>
      <c r="E85" s="355"/>
      <c r="F85" s="189"/>
    </row>
    <row r="86" spans="1:6">
      <c r="A86" s="31"/>
      <c r="B86" s="31"/>
      <c r="C86" s="32"/>
      <c r="D86" s="31"/>
      <c r="E86" s="31"/>
      <c r="F86" s="33"/>
    </row>
    <row r="87" spans="1:6">
      <c r="A87" s="358" t="s">
        <v>496</v>
      </c>
      <c r="B87" s="187"/>
      <c r="C87" s="182"/>
      <c r="D87" s="194"/>
      <c r="E87" s="348" t="s">
        <v>245</v>
      </c>
      <c r="F87" s="185" t="s">
        <v>148</v>
      </c>
    </row>
    <row r="88" spans="1:6" ht="51">
      <c r="A88" s="359"/>
      <c r="B88" s="42" t="s">
        <v>51</v>
      </c>
      <c r="C88" s="56" t="s">
        <v>247</v>
      </c>
      <c r="D88" s="168" t="s">
        <v>246</v>
      </c>
      <c r="E88" s="349"/>
      <c r="F88" s="46"/>
    </row>
    <row r="89" spans="1:6" ht="25.5">
      <c r="A89" s="360"/>
      <c r="B89" s="178" t="s">
        <v>52</v>
      </c>
      <c r="C89" s="170" t="s">
        <v>248</v>
      </c>
      <c r="D89" s="180" t="s">
        <v>246</v>
      </c>
      <c r="E89" s="350"/>
      <c r="F89" s="186"/>
    </row>
    <row r="90" spans="1:6">
      <c r="A90" s="31"/>
      <c r="B90" s="31"/>
      <c r="C90" s="32"/>
      <c r="D90" s="31"/>
      <c r="E90" s="31"/>
      <c r="F90" s="33"/>
    </row>
    <row r="91" spans="1:6">
      <c r="A91" s="358" t="s">
        <v>497</v>
      </c>
      <c r="B91" s="187"/>
      <c r="C91" s="182"/>
      <c r="D91" s="187"/>
      <c r="E91" s="348" t="s">
        <v>249</v>
      </c>
      <c r="F91" s="183" t="s">
        <v>149</v>
      </c>
    </row>
    <row r="92" spans="1:6" ht="25.5">
      <c r="A92" s="359"/>
      <c r="B92" s="42" t="s">
        <v>53</v>
      </c>
      <c r="C92" s="45" t="s">
        <v>251</v>
      </c>
      <c r="D92" s="168" t="s">
        <v>250</v>
      </c>
      <c r="E92" s="349"/>
      <c r="F92" s="46"/>
    </row>
    <row r="93" spans="1:6" ht="51">
      <c r="A93" s="360"/>
      <c r="B93" s="178" t="s">
        <v>36</v>
      </c>
      <c r="C93" s="179" t="s">
        <v>252</v>
      </c>
      <c r="D93" s="180" t="s">
        <v>221</v>
      </c>
      <c r="E93" s="350"/>
      <c r="F93" s="181"/>
    </row>
    <row r="94" spans="1:6">
      <c r="A94" s="31"/>
      <c r="B94" s="31"/>
      <c r="C94" s="32"/>
      <c r="D94" s="31"/>
      <c r="E94" s="31"/>
      <c r="F94" s="33"/>
    </row>
    <row r="95" spans="1:6" s="99" customFormat="1">
      <c r="A95" s="358" t="s">
        <v>498</v>
      </c>
      <c r="B95" s="197"/>
      <c r="C95" s="198"/>
      <c r="D95" s="197"/>
      <c r="E95" s="197"/>
      <c r="F95" s="199" t="s">
        <v>511</v>
      </c>
    </row>
    <row r="96" spans="1:6" s="99" customFormat="1" ht="83.25" customHeight="1">
      <c r="A96" s="359"/>
      <c r="B96" s="200" t="s">
        <v>399</v>
      </c>
      <c r="C96" s="196" t="s">
        <v>512</v>
      </c>
      <c r="D96" s="196" t="s">
        <v>513</v>
      </c>
      <c r="E96" s="356" t="s">
        <v>514</v>
      </c>
      <c r="F96" s="192"/>
    </row>
    <row r="97" spans="1:6" s="99" customFormat="1" ht="48" customHeight="1">
      <c r="A97" s="360"/>
      <c r="B97" s="201"/>
      <c r="C97" s="202"/>
      <c r="D97" s="180" t="s">
        <v>221</v>
      </c>
      <c r="E97" s="357"/>
      <c r="F97" s="203"/>
    </row>
    <row r="98" spans="1:6">
      <c r="A98" s="31"/>
      <c r="B98" s="31"/>
      <c r="C98" s="32"/>
      <c r="D98" s="31"/>
      <c r="E98" s="31"/>
      <c r="F98" s="33"/>
    </row>
    <row r="99" spans="1:6">
      <c r="A99" s="358" t="s">
        <v>499</v>
      </c>
      <c r="B99" s="187"/>
      <c r="C99" s="182"/>
      <c r="D99" s="187"/>
      <c r="E99" s="353"/>
      <c r="F99" s="183" t="s">
        <v>150</v>
      </c>
    </row>
    <row r="100" spans="1:6" ht="89.25">
      <c r="A100" s="359"/>
      <c r="B100" s="56" t="s">
        <v>55</v>
      </c>
      <c r="C100" s="45" t="s">
        <v>284</v>
      </c>
      <c r="D100" s="56" t="s">
        <v>151</v>
      </c>
      <c r="E100" s="354"/>
      <c r="F100" s="54"/>
    </row>
    <row r="101" spans="1:6" ht="38.25">
      <c r="A101" s="360"/>
      <c r="B101" s="170" t="s">
        <v>56</v>
      </c>
      <c r="C101" s="179" t="s">
        <v>285</v>
      </c>
      <c r="D101" s="170" t="s">
        <v>151</v>
      </c>
      <c r="E101" s="355"/>
      <c r="F101" s="204"/>
    </row>
    <row r="102" spans="1:6">
      <c r="A102" s="31"/>
      <c r="B102" s="31"/>
      <c r="C102" s="32"/>
      <c r="D102" s="31"/>
      <c r="E102" s="31"/>
      <c r="F102" s="33"/>
    </row>
    <row r="103" spans="1:6">
      <c r="A103" s="358" t="s">
        <v>500</v>
      </c>
      <c r="B103" s="187"/>
      <c r="C103" s="188"/>
      <c r="D103" s="187"/>
      <c r="E103" s="348"/>
      <c r="F103" s="185" t="s">
        <v>152</v>
      </c>
    </row>
    <row r="104" spans="1:6" ht="89.25">
      <c r="A104" s="359"/>
      <c r="B104" s="56" t="s">
        <v>58</v>
      </c>
      <c r="C104" s="45" t="s">
        <v>286</v>
      </c>
      <c r="D104" s="56" t="s">
        <v>151</v>
      </c>
      <c r="E104" s="349"/>
      <c r="F104" s="46"/>
    </row>
    <row r="105" spans="1:6" ht="38.25">
      <c r="A105" s="360"/>
      <c r="B105" s="170" t="s">
        <v>59</v>
      </c>
      <c r="C105" s="179" t="s">
        <v>287</v>
      </c>
      <c r="D105" s="170" t="s">
        <v>151</v>
      </c>
      <c r="E105" s="350"/>
      <c r="F105" s="186"/>
    </row>
    <row r="106" spans="1:6">
      <c r="A106" s="31"/>
      <c r="B106" s="31"/>
      <c r="C106" s="32"/>
      <c r="D106" s="31"/>
      <c r="E106" s="31"/>
      <c r="F106" s="33"/>
    </row>
    <row r="107" spans="1:6">
      <c r="A107" s="358" t="s">
        <v>501</v>
      </c>
      <c r="B107" s="194"/>
      <c r="C107" s="188"/>
      <c r="D107" s="187"/>
      <c r="E107" s="348"/>
      <c r="F107" s="185" t="s">
        <v>153</v>
      </c>
    </row>
    <row r="108" spans="1:6" ht="89.25">
      <c r="A108" s="359"/>
      <c r="B108" s="56" t="s">
        <v>61</v>
      </c>
      <c r="C108" s="45" t="s">
        <v>288</v>
      </c>
      <c r="D108" s="56" t="s">
        <v>151</v>
      </c>
      <c r="E108" s="349"/>
      <c r="F108" s="46"/>
    </row>
    <row r="109" spans="1:6" ht="38.25">
      <c r="A109" s="360"/>
      <c r="B109" s="170" t="s">
        <v>62</v>
      </c>
      <c r="C109" s="179" t="s">
        <v>289</v>
      </c>
      <c r="D109" s="170" t="s">
        <v>151</v>
      </c>
      <c r="E109" s="350"/>
      <c r="F109" s="186"/>
    </row>
    <row r="110" spans="1:6">
      <c r="A110" s="31"/>
      <c r="B110" s="31"/>
      <c r="C110" s="32"/>
      <c r="D110" s="31"/>
      <c r="E110" s="31"/>
      <c r="F110" s="33"/>
    </row>
    <row r="111" spans="1:6">
      <c r="A111" s="358" t="s">
        <v>502</v>
      </c>
      <c r="B111" s="187"/>
      <c r="C111" s="182"/>
      <c r="D111" s="187"/>
      <c r="E111" s="348" t="s">
        <v>253</v>
      </c>
      <c r="F111" s="183" t="s">
        <v>154</v>
      </c>
    </row>
    <row r="112" spans="1:6" ht="102">
      <c r="A112" s="359"/>
      <c r="B112" s="56" t="s">
        <v>63</v>
      </c>
      <c r="C112" s="98" t="s">
        <v>290</v>
      </c>
      <c r="D112" s="56" t="s">
        <v>151</v>
      </c>
      <c r="E112" s="349"/>
      <c r="F112" s="54"/>
    </row>
    <row r="113" spans="1:6" ht="38.25">
      <c r="A113" s="359"/>
      <c r="B113" s="56" t="s">
        <v>64</v>
      </c>
      <c r="C113" s="45" t="s">
        <v>291</v>
      </c>
      <c r="D113" s="56" t="s">
        <v>151</v>
      </c>
      <c r="E113" s="349"/>
      <c r="F113" s="54"/>
    </row>
    <row r="114" spans="1:6" ht="51">
      <c r="A114" s="360"/>
      <c r="B114" s="170" t="s">
        <v>65</v>
      </c>
      <c r="C114" s="179" t="s">
        <v>292</v>
      </c>
      <c r="D114" s="170" t="s">
        <v>151</v>
      </c>
      <c r="E114" s="350"/>
      <c r="F114" s="189"/>
    </row>
    <row r="115" spans="1:6">
      <c r="A115" s="31"/>
      <c r="B115" s="31"/>
      <c r="C115" s="32"/>
      <c r="D115" s="31"/>
      <c r="E115" s="31"/>
      <c r="F115" s="33"/>
    </row>
    <row r="116" spans="1:6" s="99" customFormat="1" ht="12.75" customHeight="1">
      <c r="A116" s="358" t="s">
        <v>503</v>
      </c>
      <c r="B116" s="197"/>
      <c r="C116" s="198"/>
      <c r="D116" s="197"/>
      <c r="E116" s="197"/>
      <c r="F116" s="199" t="s">
        <v>515</v>
      </c>
    </row>
    <row r="117" spans="1:6" s="99" customFormat="1" ht="51">
      <c r="A117" s="359"/>
      <c r="B117" s="191" t="s">
        <v>402</v>
      </c>
      <c r="C117" s="195" t="s">
        <v>518</v>
      </c>
      <c r="D117" s="196" t="s">
        <v>519</v>
      </c>
      <c r="E117" s="196" t="s">
        <v>520</v>
      </c>
      <c r="F117" s="192"/>
    </row>
    <row r="118" spans="1:6" s="99" customFormat="1" ht="25.5">
      <c r="A118" s="359"/>
      <c r="B118" s="191" t="s">
        <v>406</v>
      </c>
      <c r="C118" s="195" t="s">
        <v>517</v>
      </c>
      <c r="D118" s="191"/>
      <c r="E118" s="191"/>
      <c r="F118" s="192"/>
    </row>
    <row r="119" spans="1:6" s="99" customFormat="1">
      <c r="A119" s="360"/>
      <c r="B119" s="201"/>
      <c r="C119" s="205" t="s">
        <v>521</v>
      </c>
      <c r="D119" s="201"/>
      <c r="E119" s="201"/>
      <c r="F119" s="203"/>
    </row>
    <row r="120" spans="1:6">
      <c r="A120" s="31"/>
      <c r="B120" s="31"/>
      <c r="C120" s="32"/>
      <c r="D120" s="31"/>
      <c r="E120" s="31"/>
      <c r="F120" s="33"/>
    </row>
    <row r="121" spans="1:6" s="99" customFormat="1" ht="12.75" customHeight="1">
      <c r="A121" s="358" t="s">
        <v>504</v>
      </c>
      <c r="B121" s="197"/>
      <c r="C121" s="198"/>
      <c r="D121" s="197"/>
      <c r="E121" s="197"/>
      <c r="F121" s="199" t="s">
        <v>516</v>
      </c>
    </row>
    <row r="122" spans="1:6" s="99" customFormat="1" ht="51">
      <c r="A122" s="360"/>
      <c r="B122" s="201" t="s">
        <v>408</v>
      </c>
      <c r="C122" s="205" t="s">
        <v>522</v>
      </c>
      <c r="D122" s="206" t="s">
        <v>519</v>
      </c>
      <c r="E122" s="206" t="s">
        <v>520</v>
      </c>
      <c r="F122" s="203"/>
    </row>
    <row r="123" spans="1:6">
      <c r="A123" s="31"/>
      <c r="B123" s="31"/>
      <c r="C123" s="32"/>
      <c r="D123" s="31"/>
      <c r="E123" s="31"/>
      <c r="F123" s="33"/>
    </row>
    <row r="124" spans="1:6">
      <c r="A124" s="358" t="s">
        <v>505</v>
      </c>
      <c r="B124" s="194"/>
      <c r="C124" s="188"/>
      <c r="D124" s="176"/>
      <c r="E124" s="351" t="s">
        <v>254</v>
      </c>
      <c r="F124" s="185" t="s">
        <v>155</v>
      </c>
    </row>
    <row r="125" spans="1:6" ht="76.5">
      <c r="A125" s="359"/>
      <c r="B125" s="57" t="s">
        <v>66</v>
      </c>
      <c r="C125" s="58" t="s">
        <v>255</v>
      </c>
      <c r="D125" s="168" t="s">
        <v>237</v>
      </c>
      <c r="E125" s="347"/>
      <c r="F125" s="52" t="s">
        <v>156</v>
      </c>
    </row>
    <row r="126" spans="1:6" ht="25.5">
      <c r="A126" s="359"/>
      <c r="B126" s="56" t="s">
        <v>67</v>
      </c>
      <c r="C126" s="51"/>
      <c r="D126" s="168" t="s">
        <v>237</v>
      </c>
      <c r="E126" s="347"/>
      <c r="F126" s="43"/>
    </row>
    <row r="127" spans="1:6" ht="25.5">
      <c r="A127" s="359"/>
      <c r="B127" s="56" t="s">
        <v>68</v>
      </c>
      <c r="C127" s="51"/>
      <c r="D127" s="168" t="s">
        <v>237</v>
      </c>
      <c r="E127" s="347"/>
      <c r="F127" s="43"/>
    </row>
    <row r="128" spans="1:6" ht="25.5">
      <c r="A128" s="359"/>
      <c r="B128" s="56" t="s">
        <v>69</v>
      </c>
      <c r="C128" s="51"/>
      <c r="D128" s="168" t="s">
        <v>237</v>
      </c>
      <c r="E128" s="347"/>
      <c r="F128" s="43"/>
    </row>
    <row r="129" spans="1:6" ht="76.5">
      <c r="A129" s="359"/>
      <c r="B129" s="57" t="s">
        <v>70</v>
      </c>
      <c r="C129" s="58" t="s">
        <v>256</v>
      </c>
      <c r="D129" s="168" t="s">
        <v>237</v>
      </c>
      <c r="E129" s="347"/>
      <c r="F129" s="52" t="s">
        <v>157</v>
      </c>
    </row>
    <row r="130" spans="1:6" ht="25.5">
      <c r="A130" s="359"/>
      <c r="B130" s="59" t="s">
        <v>71</v>
      </c>
      <c r="C130" s="51"/>
      <c r="D130" s="168" t="s">
        <v>237</v>
      </c>
      <c r="E130" s="347"/>
      <c r="F130" s="52" t="s">
        <v>158</v>
      </c>
    </row>
    <row r="131" spans="1:6" ht="25.5">
      <c r="A131" s="359"/>
      <c r="B131" s="56" t="s">
        <v>37</v>
      </c>
      <c r="C131" s="56"/>
      <c r="D131" s="168" t="s">
        <v>237</v>
      </c>
      <c r="E131" s="347"/>
      <c r="F131" s="54"/>
    </row>
    <row r="132" spans="1:6" ht="25.5">
      <c r="A132" s="359"/>
      <c r="B132" s="56" t="s">
        <v>72</v>
      </c>
      <c r="C132" s="42"/>
      <c r="D132" s="168" t="s">
        <v>237</v>
      </c>
      <c r="E132" s="347"/>
      <c r="F132" s="50"/>
    </row>
    <row r="133" spans="1:6" ht="25.5">
      <c r="A133" s="359"/>
      <c r="B133" s="56" t="s">
        <v>73</v>
      </c>
      <c r="C133" s="42"/>
      <c r="D133" s="168" t="s">
        <v>237</v>
      </c>
      <c r="E133" s="347"/>
      <c r="F133" s="54"/>
    </row>
    <row r="134" spans="1:6" ht="25.5">
      <c r="A134" s="359"/>
      <c r="B134" s="56" t="s">
        <v>74</v>
      </c>
      <c r="C134" s="42"/>
      <c r="D134" s="168" t="s">
        <v>237</v>
      </c>
      <c r="E134" s="347"/>
      <c r="F134" s="46"/>
    </row>
    <row r="135" spans="1:6" ht="25.5">
      <c r="A135" s="359"/>
      <c r="B135" s="59" t="s">
        <v>75</v>
      </c>
      <c r="C135" s="41"/>
      <c r="D135" s="168" t="s">
        <v>237</v>
      </c>
      <c r="E135" s="347"/>
      <c r="F135" s="48" t="s">
        <v>159</v>
      </c>
    </row>
    <row r="136" spans="1:6" ht="25.5">
      <c r="A136" s="359"/>
      <c r="B136" s="56" t="s">
        <v>76</v>
      </c>
      <c r="C136" s="41"/>
      <c r="D136" s="168" t="s">
        <v>237</v>
      </c>
      <c r="E136" s="347"/>
      <c r="F136" s="50"/>
    </row>
    <row r="137" spans="1:6" ht="25.5">
      <c r="A137" s="359"/>
      <c r="B137" s="56" t="s">
        <v>77</v>
      </c>
      <c r="C137" s="41"/>
      <c r="D137" s="168" t="s">
        <v>237</v>
      </c>
      <c r="E137" s="347"/>
      <c r="F137" s="50"/>
    </row>
    <row r="138" spans="1:6" ht="25.5">
      <c r="A138" s="359"/>
      <c r="B138" s="56" t="s">
        <v>78</v>
      </c>
      <c r="C138" s="41"/>
      <c r="D138" s="168" t="s">
        <v>237</v>
      </c>
      <c r="E138" s="347"/>
      <c r="F138" s="50"/>
    </row>
    <row r="139" spans="1:6" ht="25.5">
      <c r="A139" s="359"/>
      <c r="B139" s="56" t="s">
        <v>79</v>
      </c>
      <c r="C139" s="41"/>
      <c r="D139" s="168" t="s">
        <v>237</v>
      </c>
      <c r="E139" s="347"/>
      <c r="F139" s="50"/>
    </row>
    <row r="140" spans="1:6" ht="25.5">
      <c r="A140" s="360"/>
      <c r="B140" s="170" t="s">
        <v>80</v>
      </c>
      <c r="C140" s="207"/>
      <c r="D140" s="180" t="s">
        <v>237</v>
      </c>
      <c r="E140" s="352"/>
      <c r="F140" s="208"/>
    </row>
    <row r="141" spans="1:6">
      <c r="A141" s="31"/>
      <c r="B141" s="31"/>
      <c r="C141" s="32"/>
      <c r="D141" s="31"/>
      <c r="E141" s="31"/>
      <c r="F141" s="33"/>
    </row>
    <row r="142" spans="1:6">
      <c r="A142" s="358" t="s">
        <v>509</v>
      </c>
      <c r="B142" s="187"/>
      <c r="C142" s="182"/>
      <c r="D142" s="187"/>
      <c r="E142" s="348" t="s">
        <v>257</v>
      </c>
      <c r="F142" s="183" t="s">
        <v>160</v>
      </c>
    </row>
    <row r="143" spans="1:6" ht="38.25">
      <c r="A143" s="359"/>
      <c r="B143" s="56" t="s">
        <v>81</v>
      </c>
      <c r="C143" s="45" t="s">
        <v>259</v>
      </c>
      <c r="D143" s="168" t="s">
        <v>258</v>
      </c>
      <c r="E143" s="349"/>
      <c r="F143" s="50"/>
    </row>
    <row r="144" spans="1:6" ht="38.25">
      <c r="A144" s="360"/>
      <c r="B144" s="170" t="s">
        <v>82</v>
      </c>
      <c r="C144" s="179" t="s">
        <v>260</v>
      </c>
      <c r="D144" s="180" t="s">
        <v>258</v>
      </c>
      <c r="E144" s="350"/>
      <c r="F144" s="186"/>
    </row>
    <row r="145" spans="1:6">
      <c r="A145" s="193"/>
      <c r="B145" s="31"/>
      <c r="C145" s="32"/>
      <c r="D145" s="31"/>
      <c r="E145" s="31"/>
      <c r="F145" s="33"/>
    </row>
    <row r="146" spans="1:6">
      <c r="A146" s="358" t="s">
        <v>508</v>
      </c>
      <c r="B146" s="194"/>
      <c r="C146" s="188"/>
      <c r="D146" s="176"/>
      <c r="E146" s="348" t="s">
        <v>261</v>
      </c>
      <c r="F146" s="183" t="s">
        <v>161</v>
      </c>
    </row>
    <row r="147" spans="1:6" ht="38.25">
      <c r="A147" s="359"/>
      <c r="B147" s="56" t="s">
        <v>83</v>
      </c>
      <c r="C147" s="45" t="s">
        <v>262</v>
      </c>
      <c r="D147" s="168" t="s">
        <v>258</v>
      </c>
      <c r="E147" s="349"/>
      <c r="F147" s="46"/>
    </row>
    <row r="148" spans="1:6" ht="38.25">
      <c r="A148" s="360"/>
      <c r="B148" s="170" t="s">
        <v>84</v>
      </c>
      <c r="C148" s="179" t="s">
        <v>263</v>
      </c>
      <c r="D148" s="180" t="s">
        <v>258</v>
      </c>
      <c r="E148" s="350"/>
      <c r="F148" s="186"/>
    </row>
    <row r="149" spans="1:6">
      <c r="A149" s="193"/>
      <c r="B149" s="31"/>
      <c r="C149" s="32"/>
      <c r="D149" s="31"/>
      <c r="E149" s="31"/>
      <c r="F149" s="33"/>
    </row>
    <row r="150" spans="1:6">
      <c r="A150" s="361" t="s">
        <v>506</v>
      </c>
      <c r="B150" s="187"/>
      <c r="C150" s="182"/>
      <c r="D150" s="187"/>
      <c r="E150" s="348" t="s">
        <v>264</v>
      </c>
      <c r="F150" s="183" t="s">
        <v>162</v>
      </c>
    </row>
    <row r="151" spans="1:6" ht="38.25">
      <c r="A151" s="362"/>
      <c r="B151" s="56" t="s">
        <v>85</v>
      </c>
      <c r="C151" s="53" t="s">
        <v>293</v>
      </c>
      <c r="D151" s="166" t="s">
        <v>265</v>
      </c>
      <c r="E151" s="349"/>
      <c r="F151" s="54"/>
    </row>
    <row r="152" spans="1:6" ht="25.5">
      <c r="A152" s="363"/>
      <c r="B152" s="178" t="s">
        <v>86</v>
      </c>
      <c r="C152" s="209" t="s">
        <v>266</v>
      </c>
      <c r="D152" s="210" t="s">
        <v>164</v>
      </c>
      <c r="E152" s="350"/>
      <c r="F152" s="186"/>
    </row>
    <row r="153" spans="1:6">
      <c r="A153" s="193"/>
      <c r="B153" s="31"/>
      <c r="C153" s="32"/>
      <c r="D153" s="31"/>
      <c r="E153" s="31"/>
      <c r="F153" s="33"/>
    </row>
    <row r="154" spans="1:6">
      <c r="A154" s="361" t="s">
        <v>507</v>
      </c>
      <c r="B154" s="187"/>
      <c r="C154" s="182"/>
      <c r="D154" s="187"/>
      <c r="E154" s="348" t="s">
        <v>264</v>
      </c>
      <c r="F154" s="183" t="s">
        <v>165</v>
      </c>
    </row>
    <row r="155" spans="1:6" ht="38.25">
      <c r="A155" s="362"/>
      <c r="B155" s="56" t="s">
        <v>87</v>
      </c>
      <c r="C155" s="53" t="s">
        <v>294</v>
      </c>
      <c r="D155" s="166" t="s">
        <v>163</v>
      </c>
      <c r="E155" s="349"/>
      <c r="F155" s="54"/>
    </row>
    <row r="156" spans="1:6" ht="25.5">
      <c r="A156" s="363"/>
      <c r="B156" s="170" t="s">
        <v>88</v>
      </c>
      <c r="C156" s="209" t="s">
        <v>267</v>
      </c>
      <c r="D156" s="210" t="s">
        <v>164</v>
      </c>
      <c r="E156" s="350"/>
      <c r="F156" s="186"/>
    </row>
    <row r="157" spans="1:6">
      <c r="A157" s="34"/>
      <c r="B157" s="34"/>
      <c r="C157" s="35"/>
      <c r="D157" s="34"/>
      <c r="E157" s="34"/>
      <c r="F157" s="36"/>
    </row>
    <row r="158" spans="1:6">
      <c r="A158" s="37"/>
      <c r="B158" s="37"/>
      <c r="C158" s="37"/>
      <c r="D158" s="37"/>
      <c r="E158" s="37"/>
      <c r="F158" s="38"/>
    </row>
    <row r="159" spans="1:6">
      <c r="A159" s="37"/>
      <c r="B159" s="37"/>
      <c r="C159" s="37"/>
      <c r="D159" s="37"/>
      <c r="E159" s="37"/>
      <c r="F159" s="38"/>
    </row>
    <row r="160" spans="1:6">
      <c r="A160" s="37"/>
      <c r="B160" s="37"/>
      <c r="C160" s="37"/>
      <c r="D160" s="37"/>
      <c r="E160" s="37"/>
      <c r="F160" s="38"/>
    </row>
    <row r="161" spans="1:6">
      <c r="A161" s="37"/>
      <c r="B161" s="37"/>
      <c r="C161" s="37"/>
      <c r="D161" s="37"/>
      <c r="E161" s="37"/>
      <c r="F161" s="38"/>
    </row>
    <row r="162" spans="1:6">
      <c r="A162" s="37"/>
      <c r="B162" s="37"/>
      <c r="C162" s="37"/>
      <c r="D162" s="37"/>
      <c r="E162" s="37"/>
      <c r="F162" s="38"/>
    </row>
    <row r="163" spans="1:6">
      <c r="A163" s="37"/>
      <c r="B163" s="37"/>
      <c r="C163" s="37"/>
      <c r="D163" s="37"/>
      <c r="E163" s="37"/>
      <c r="F163" s="38"/>
    </row>
    <row r="164" spans="1:6">
      <c r="A164" s="37"/>
      <c r="B164" s="37"/>
      <c r="C164" s="37"/>
      <c r="D164" s="37"/>
      <c r="E164" s="37"/>
      <c r="F164" s="38"/>
    </row>
    <row r="165" spans="1:6">
      <c r="A165" s="37"/>
      <c r="B165" s="37"/>
      <c r="C165" s="37"/>
      <c r="D165" s="37"/>
      <c r="E165" s="37"/>
      <c r="F165" s="38"/>
    </row>
    <row r="166" spans="1:6">
      <c r="A166" s="37"/>
      <c r="B166" s="37"/>
      <c r="C166" s="37"/>
      <c r="D166" s="37"/>
      <c r="E166" s="37"/>
      <c r="F166" s="38"/>
    </row>
    <row r="167" spans="1:6">
      <c r="A167" s="37"/>
      <c r="B167" s="37"/>
      <c r="C167" s="37"/>
      <c r="D167" s="37"/>
      <c r="E167" s="37"/>
      <c r="F167" s="38"/>
    </row>
    <row r="168" spans="1:6">
      <c r="A168" s="37"/>
      <c r="B168" s="37"/>
      <c r="C168" s="37"/>
      <c r="D168" s="37"/>
      <c r="E168" s="37"/>
      <c r="F168" s="38"/>
    </row>
    <row r="169" spans="1:6">
      <c r="A169" s="37"/>
      <c r="B169" s="37"/>
      <c r="C169" s="37"/>
      <c r="D169" s="37"/>
      <c r="E169" s="37"/>
      <c r="F169" s="38"/>
    </row>
    <row r="170" spans="1:6">
      <c r="F170" s="39"/>
    </row>
    <row r="171" spans="1:6">
      <c r="F171" s="39"/>
    </row>
    <row r="172" spans="1:6">
      <c r="F172" s="39"/>
    </row>
    <row r="173" spans="1:6">
      <c r="F173" s="39"/>
    </row>
    <row r="174" spans="1:6">
      <c r="F174" s="39"/>
    </row>
    <row r="175" spans="1:6">
      <c r="F175" s="39"/>
    </row>
    <row r="176" spans="1:6">
      <c r="F176" s="39"/>
    </row>
    <row r="177" spans="6:6">
      <c r="F177" s="39"/>
    </row>
    <row r="178" spans="6:6">
      <c r="F178" s="39"/>
    </row>
    <row r="179" spans="6:6">
      <c r="F179" s="39"/>
    </row>
    <row r="180" spans="6:6">
      <c r="F180" s="39"/>
    </row>
    <row r="181" spans="6:6">
      <c r="F181" s="39"/>
    </row>
    <row r="182" spans="6:6">
      <c r="F182" s="39"/>
    </row>
    <row r="183" spans="6:6">
      <c r="F183" s="39"/>
    </row>
    <row r="184" spans="6:6">
      <c r="F184" s="39"/>
    </row>
    <row r="185" spans="6:6">
      <c r="F185" s="39"/>
    </row>
    <row r="186" spans="6:6">
      <c r="F186" s="39"/>
    </row>
    <row r="187" spans="6:6">
      <c r="F187" s="39"/>
    </row>
    <row r="188" spans="6:6">
      <c r="F188" s="39"/>
    </row>
    <row r="189" spans="6:6">
      <c r="F189" s="39"/>
    </row>
    <row r="190" spans="6:6">
      <c r="F190" s="39"/>
    </row>
    <row r="191" spans="6:6">
      <c r="F191" s="39"/>
    </row>
    <row r="192" spans="6:6">
      <c r="F192" s="39"/>
    </row>
    <row r="193" spans="6:6">
      <c r="F193" s="39"/>
    </row>
    <row r="194" spans="6:6">
      <c r="F194" s="39"/>
    </row>
    <row r="195" spans="6:6">
      <c r="F195" s="39"/>
    </row>
    <row r="196" spans="6:6">
      <c r="F196" s="39"/>
    </row>
    <row r="197" spans="6:6">
      <c r="F197" s="39"/>
    </row>
    <row r="198" spans="6:6">
      <c r="F198" s="39"/>
    </row>
    <row r="199" spans="6:6">
      <c r="F199" s="39"/>
    </row>
    <row r="200" spans="6:6">
      <c r="F200" s="39"/>
    </row>
    <row r="201" spans="6:6">
      <c r="F201" s="39"/>
    </row>
    <row r="202" spans="6:6">
      <c r="F202" s="39"/>
    </row>
    <row r="203" spans="6:6">
      <c r="F203" s="39"/>
    </row>
    <row r="204" spans="6:6">
      <c r="F204" s="39"/>
    </row>
    <row r="205" spans="6:6">
      <c r="F205" s="39"/>
    </row>
    <row r="206" spans="6:6">
      <c r="F206" s="39"/>
    </row>
    <row r="207" spans="6:6">
      <c r="F207" s="39"/>
    </row>
    <row r="208" spans="6:6">
      <c r="F208" s="39"/>
    </row>
    <row r="209" spans="6:6">
      <c r="F209" s="39"/>
    </row>
    <row r="210" spans="6:6">
      <c r="F210" s="39"/>
    </row>
    <row r="211" spans="6:6">
      <c r="F211" s="39"/>
    </row>
    <row r="212" spans="6:6">
      <c r="F212" s="39"/>
    </row>
    <row r="213" spans="6:6">
      <c r="F213" s="39"/>
    </row>
    <row r="214" spans="6:6">
      <c r="F214" s="39"/>
    </row>
    <row r="215" spans="6:6">
      <c r="F215" s="39"/>
    </row>
    <row r="216" spans="6:6">
      <c r="F216" s="39"/>
    </row>
    <row r="217" spans="6:6">
      <c r="F217" s="39"/>
    </row>
    <row r="218" spans="6:6">
      <c r="F218" s="39"/>
    </row>
    <row r="219" spans="6:6">
      <c r="F219" s="39"/>
    </row>
    <row r="220" spans="6:6">
      <c r="F220" s="39"/>
    </row>
    <row r="221" spans="6:6">
      <c r="F221" s="39"/>
    </row>
    <row r="222" spans="6:6">
      <c r="F222" s="39"/>
    </row>
    <row r="223" spans="6:6">
      <c r="F223" s="39"/>
    </row>
    <row r="224" spans="6:6">
      <c r="F224" s="39"/>
    </row>
    <row r="225" spans="6:6">
      <c r="F225" s="39"/>
    </row>
    <row r="226" spans="6:6">
      <c r="F226" s="39"/>
    </row>
    <row r="227" spans="6:6">
      <c r="F227" s="39"/>
    </row>
    <row r="228" spans="6:6">
      <c r="F228" s="39"/>
    </row>
    <row r="229" spans="6:6">
      <c r="F229" s="39"/>
    </row>
    <row r="230" spans="6:6">
      <c r="F230" s="39"/>
    </row>
    <row r="231" spans="6:6">
      <c r="F231" s="39"/>
    </row>
    <row r="232" spans="6:6">
      <c r="F232" s="39"/>
    </row>
    <row r="233" spans="6:6">
      <c r="F233" s="39"/>
    </row>
    <row r="234" spans="6:6">
      <c r="F234" s="39"/>
    </row>
    <row r="235" spans="6:6">
      <c r="F235" s="39"/>
    </row>
    <row r="236" spans="6:6">
      <c r="F236" s="39"/>
    </row>
    <row r="237" spans="6:6">
      <c r="F237" s="39"/>
    </row>
    <row r="238" spans="6:6">
      <c r="F238" s="39"/>
    </row>
    <row r="239" spans="6:6">
      <c r="F239" s="39"/>
    </row>
    <row r="240" spans="6:6">
      <c r="F240" s="39"/>
    </row>
    <row r="241" spans="6:6">
      <c r="F241" s="39"/>
    </row>
    <row r="242" spans="6:6">
      <c r="F242" s="39"/>
    </row>
    <row r="243" spans="6:6">
      <c r="F243" s="39"/>
    </row>
    <row r="244" spans="6:6">
      <c r="F244" s="39"/>
    </row>
    <row r="245" spans="6:6">
      <c r="F245" s="39"/>
    </row>
    <row r="246" spans="6:6">
      <c r="F246" s="39"/>
    </row>
    <row r="247" spans="6:6">
      <c r="F247" s="39"/>
    </row>
    <row r="248" spans="6:6">
      <c r="F248" s="39"/>
    </row>
    <row r="249" spans="6:6">
      <c r="F249" s="39"/>
    </row>
    <row r="250" spans="6:6">
      <c r="F250" s="39"/>
    </row>
    <row r="251" spans="6:6">
      <c r="F251" s="39"/>
    </row>
    <row r="252" spans="6:6">
      <c r="F252" s="39"/>
    </row>
    <row r="253" spans="6:6">
      <c r="F253" s="39"/>
    </row>
    <row r="254" spans="6:6">
      <c r="F254" s="39"/>
    </row>
    <row r="255" spans="6:6">
      <c r="F255" s="39"/>
    </row>
    <row r="256" spans="6:6">
      <c r="F256" s="39"/>
    </row>
    <row r="257" spans="6:6">
      <c r="F257" s="39"/>
    </row>
    <row r="258" spans="6:6">
      <c r="F258" s="39"/>
    </row>
    <row r="259" spans="6:6">
      <c r="F259" s="39"/>
    </row>
    <row r="260" spans="6:6">
      <c r="F260" s="39"/>
    </row>
    <row r="261" spans="6:6">
      <c r="F261" s="39"/>
    </row>
    <row r="262" spans="6:6">
      <c r="F262" s="39"/>
    </row>
    <row r="263" spans="6:6">
      <c r="F263" s="39"/>
    </row>
    <row r="264" spans="6:6">
      <c r="F264" s="39"/>
    </row>
    <row r="265" spans="6:6">
      <c r="F265" s="39"/>
    </row>
    <row r="266" spans="6:6">
      <c r="F266" s="39"/>
    </row>
    <row r="267" spans="6:6">
      <c r="F267" s="39"/>
    </row>
    <row r="268" spans="6:6">
      <c r="F268" s="39"/>
    </row>
    <row r="269" spans="6:6">
      <c r="F269" s="39"/>
    </row>
    <row r="270" spans="6:6">
      <c r="F270" s="39"/>
    </row>
    <row r="271" spans="6:6">
      <c r="F271" s="39"/>
    </row>
    <row r="272" spans="6:6">
      <c r="F272" s="39"/>
    </row>
    <row r="273" spans="6:6">
      <c r="F273" s="39"/>
    </row>
    <row r="274" spans="6:6">
      <c r="F274" s="39"/>
    </row>
    <row r="275" spans="6:6">
      <c r="F275" s="39"/>
    </row>
    <row r="276" spans="6:6">
      <c r="F276" s="39"/>
    </row>
    <row r="277" spans="6:6">
      <c r="F277" s="39"/>
    </row>
    <row r="278" spans="6:6">
      <c r="F278" s="39"/>
    </row>
    <row r="279" spans="6:6">
      <c r="F279" s="39"/>
    </row>
    <row r="280" spans="6:6">
      <c r="F280" s="39"/>
    </row>
    <row r="281" spans="6:6">
      <c r="F281" s="39"/>
    </row>
    <row r="282" spans="6:6">
      <c r="F282" s="39"/>
    </row>
    <row r="283" spans="6:6">
      <c r="F283" s="39"/>
    </row>
    <row r="284" spans="6:6">
      <c r="F284" s="39"/>
    </row>
    <row r="285" spans="6:6">
      <c r="F285" s="39"/>
    </row>
    <row r="286" spans="6:6">
      <c r="F286" s="39"/>
    </row>
    <row r="287" spans="6:6">
      <c r="F287" s="39"/>
    </row>
    <row r="288" spans="6:6">
      <c r="F288" s="39"/>
    </row>
    <row r="289" spans="6:6">
      <c r="F289" s="39"/>
    </row>
    <row r="290" spans="6:6">
      <c r="F290" s="39"/>
    </row>
    <row r="291" spans="6:6">
      <c r="F291" s="39"/>
    </row>
    <row r="292" spans="6:6">
      <c r="F292" s="39"/>
    </row>
    <row r="293" spans="6:6">
      <c r="F293" s="39"/>
    </row>
    <row r="294" spans="6:6">
      <c r="F294" s="39"/>
    </row>
    <row r="295" spans="6:6">
      <c r="F295" s="39"/>
    </row>
    <row r="296" spans="6:6">
      <c r="F296" s="39"/>
    </row>
    <row r="297" spans="6:6">
      <c r="F297" s="39"/>
    </row>
    <row r="298" spans="6:6">
      <c r="F298" s="39"/>
    </row>
    <row r="299" spans="6:6">
      <c r="F299" s="39"/>
    </row>
    <row r="300" spans="6:6">
      <c r="F300" s="39"/>
    </row>
    <row r="301" spans="6:6">
      <c r="F301" s="39"/>
    </row>
    <row r="302" spans="6:6">
      <c r="F302" s="39"/>
    </row>
    <row r="303" spans="6:6">
      <c r="F303" s="39"/>
    </row>
    <row r="304" spans="6:6">
      <c r="F304" s="39"/>
    </row>
    <row r="305" spans="6:6">
      <c r="F305" s="39"/>
    </row>
    <row r="306" spans="6:6">
      <c r="F306" s="39"/>
    </row>
    <row r="307" spans="6:6">
      <c r="F307" s="39"/>
    </row>
    <row r="308" spans="6:6">
      <c r="F308" s="39"/>
    </row>
  </sheetData>
  <autoFilter ref="A2:F157"/>
  <mergeCells count="56">
    <mergeCell ref="A124:A140"/>
    <mergeCell ref="A154:A156"/>
    <mergeCell ref="A150:A152"/>
    <mergeCell ref="A146:A148"/>
    <mergeCell ref="A142:A144"/>
    <mergeCell ref="A107:A109"/>
    <mergeCell ref="A111:A114"/>
    <mergeCell ref="A121:A122"/>
    <mergeCell ref="A116:A119"/>
    <mergeCell ref="A87:A89"/>
    <mergeCell ref="A91:A93"/>
    <mergeCell ref="A95:A97"/>
    <mergeCell ref="A99:A101"/>
    <mergeCell ref="A103:A105"/>
    <mergeCell ref="A65:A67"/>
    <mergeCell ref="A69:A73"/>
    <mergeCell ref="A75:A77"/>
    <mergeCell ref="A79:A81"/>
    <mergeCell ref="A83:A85"/>
    <mergeCell ref="A43:A47"/>
    <mergeCell ref="A49:A51"/>
    <mergeCell ref="A53:A55"/>
    <mergeCell ref="A57:A59"/>
    <mergeCell ref="A61:A63"/>
    <mergeCell ref="A3:A5"/>
    <mergeCell ref="A7:A17"/>
    <mergeCell ref="A19:A29"/>
    <mergeCell ref="A31:A33"/>
    <mergeCell ref="A35:A41"/>
    <mergeCell ref="E150:E152"/>
    <mergeCell ref="E154:E156"/>
    <mergeCell ref="E103:E105"/>
    <mergeCell ref="E107:E109"/>
    <mergeCell ref="E111:E114"/>
    <mergeCell ref="E124:E140"/>
    <mergeCell ref="E142:E144"/>
    <mergeCell ref="E146:E148"/>
    <mergeCell ref="E99:E101"/>
    <mergeCell ref="E49:E51"/>
    <mergeCell ref="E53:E55"/>
    <mergeCell ref="E57:E59"/>
    <mergeCell ref="E61:E63"/>
    <mergeCell ref="E65:E67"/>
    <mergeCell ref="E69:E73"/>
    <mergeCell ref="E75:E77"/>
    <mergeCell ref="E79:E81"/>
    <mergeCell ref="E83:E85"/>
    <mergeCell ref="E87:E89"/>
    <mergeCell ref="E91:E93"/>
    <mergeCell ref="E96:E97"/>
    <mergeCell ref="E43:E46"/>
    <mergeCell ref="E3:E5"/>
    <mergeCell ref="E7:E17"/>
    <mergeCell ref="E19:E29"/>
    <mergeCell ref="E31:E33"/>
    <mergeCell ref="E35:E41"/>
  </mergeCells>
  <conditionalFormatting sqref="A2 E2">
    <cfRule type="duplicateValues" dxfId="0" priority="1"/>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1. Анкетна карта</vt:lpstr>
      <vt:lpstr>2. Променливи</vt:lpstr>
      <vt:lpstr>3. Показатели за качество</vt:lpstr>
      <vt:lpstr>Пояснения</vt:lpstr>
      <vt:lpstr>'2. Променливи'!Print_Area</vt:lpstr>
      <vt:lpstr>'3. Показатели за качество'!Print_Area</vt:lpstr>
    </vt:vector>
  </TitlesOfParts>
  <Company>The World Bank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 Alexandrov Yanakiev</dc:creator>
  <cp:lastModifiedBy>Yolanta Koleva</cp:lastModifiedBy>
  <cp:lastPrinted>2016-01-18T09:57:03Z</cp:lastPrinted>
  <dcterms:created xsi:type="dcterms:W3CDTF">2015-02-06T07:26:45Z</dcterms:created>
  <dcterms:modified xsi:type="dcterms:W3CDTF">2017-01-31T16:15:44Z</dcterms:modified>
</cp:coreProperties>
</file>