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9020" windowHeight="11385"/>
  </bookViews>
  <sheets>
    <sheet name="07_2015-06_2016" sheetId="1" r:id="rId1"/>
    <sheet name="Sheet2" sheetId="2" r:id="rId2"/>
    <sheet name="Sheet3" sheetId="3" r:id="rId3"/>
  </sheets>
  <definedNames>
    <definedName name="_xlnm.Print_Area" localSheetId="0">'07_2015-06_2016'!$A$1:$O$37</definedName>
  </definedNames>
  <calcPr calcId="145621"/>
</workbook>
</file>

<file path=xl/calcChain.xml><?xml version="1.0" encoding="utf-8"?>
<calcChain xmlns="http://schemas.openxmlformats.org/spreadsheetml/2006/main">
  <c r="J20" i="1" l="1"/>
  <c r="I20" i="1"/>
  <c r="H20" i="1"/>
  <c r="N19" i="1"/>
  <c r="M19" i="1"/>
  <c r="L19" i="1"/>
  <c r="K19" i="1"/>
  <c r="J19" i="1"/>
  <c r="I19" i="1"/>
  <c r="H19" i="1"/>
  <c r="G19" i="1"/>
  <c r="F19" i="1"/>
  <c r="E19" i="1"/>
  <c r="D19" i="1"/>
  <c r="C19" i="1"/>
  <c r="K14" i="1" l="1"/>
  <c r="L14" i="1"/>
  <c r="M14" i="1"/>
  <c r="N14" i="1"/>
  <c r="C28" i="1" l="1"/>
  <c r="D28" i="1"/>
  <c r="E28" i="1"/>
  <c r="F28" i="1"/>
  <c r="G28" i="1"/>
  <c r="H28" i="1"/>
  <c r="I28" i="1"/>
  <c r="K31" i="1"/>
  <c r="L31" i="1"/>
  <c r="M31" i="1"/>
  <c r="N31" i="1"/>
  <c r="C31" i="1"/>
  <c r="D31" i="1"/>
  <c r="E31" i="1"/>
  <c r="F31" i="1"/>
  <c r="G31" i="1"/>
  <c r="H31" i="1"/>
  <c r="I31" i="1"/>
  <c r="K28" i="1"/>
  <c r="L28" i="1"/>
  <c r="M13" i="1"/>
  <c r="N13" i="1"/>
  <c r="C14" i="1"/>
  <c r="D14" i="1"/>
  <c r="E14" i="1"/>
  <c r="E13" i="1" s="1"/>
  <c r="F14" i="1"/>
  <c r="F13" i="1" s="1"/>
  <c r="G14" i="1"/>
  <c r="H14" i="1"/>
  <c r="H13" i="1" s="1"/>
  <c r="I14" i="1"/>
  <c r="I13" i="1" s="1"/>
  <c r="J14" i="1"/>
  <c r="G13" i="1" l="1"/>
  <c r="I18" i="1"/>
  <c r="I22" i="1" s="1"/>
  <c r="D13" i="1"/>
  <c r="L13" i="1"/>
  <c r="L18" i="1"/>
  <c r="L22" i="1" s="1"/>
  <c r="K13" i="1"/>
  <c r="K18" i="1"/>
  <c r="K22" i="1" s="1"/>
  <c r="D18" i="1"/>
  <c r="D22" i="1" s="1"/>
  <c r="C18" i="1"/>
  <c r="C22" i="1" s="1"/>
  <c r="E18" i="1"/>
  <c r="E22" i="1" s="1"/>
  <c r="C13" i="1"/>
  <c r="F18" i="1"/>
  <c r="F22" i="1" s="1"/>
  <c r="H18" i="1"/>
  <c r="H22" i="1" s="1"/>
  <c r="G18" i="1"/>
  <c r="G22" i="1" s="1"/>
  <c r="M18" i="1" l="1"/>
  <c r="M22" i="1" s="1"/>
  <c r="M28" i="1"/>
  <c r="N18" i="1"/>
  <c r="N22" i="1" s="1"/>
  <c r="N28" i="1"/>
  <c r="O33" i="1"/>
  <c r="O32" i="1"/>
  <c r="O30" i="1"/>
  <c r="O29" i="1"/>
  <c r="C27" i="1"/>
  <c r="D27" i="1"/>
  <c r="E27" i="1"/>
  <c r="F27" i="1"/>
  <c r="G27" i="1"/>
  <c r="H27" i="1"/>
  <c r="I27" i="1"/>
  <c r="K27" i="1"/>
  <c r="L27" i="1"/>
  <c r="M27" i="1"/>
  <c r="N27" i="1"/>
  <c r="J28" i="1"/>
  <c r="O28" i="1" s="1"/>
  <c r="J31" i="1"/>
  <c r="O24" i="1" s="1"/>
  <c r="J18" i="1"/>
  <c r="J13" i="1"/>
  <c r="O13" i="1" s="1"/>
  <c r="D10" i="1"/>
  <c r="E10" i="1"/>
  <c r="F10" i="1"/>
  <c r="G10" i="1"/>
  <c r="H10" i="1"/>
  <c r="I10" i="1"/>
  <c r="J10" i="1"/>
  <c r="K10" i="1"/>
  <c r="L10" i="1"/>
  <c r="M10" i="1"/>
  <c r="N10" i="1"/>
  <c r="C10" i="1"/>
  <c r="O11" i="1"/>
  <c r="O12" i="1"/>
  <c r="O14" i="1"/>
  <c r="O15" i="1"/>
  <c r="O16" i="1"/>
  <c r="O17" i="1"/>
  <c r="O19" i="1"/>
  <c r="O20" i="1"/>
  <c r="J27" i="1" l="1"/>
  <c r="O27" i="1" s="1"/>
  <c r="O18" i="1"/>
  <c r="J22" i="1"/>
  <c r="O31" i="1"/>
  <c r="O10" i="1"/>
  <c r="O23" i="1" l="1"/>
  <c r="O22" i="1"/>
</calcChain>
</file>

<file path=xl/sharedStrings.xml><?xml version="1.0" encoding="utf-8"?>
<sst xmlns="http://schemas.openxmlformats.org/spreadsheetml/2006/main" count="105" uniqueCount="28">
  <si>
    <t>Показател</t>
  </si>
  <si>
    <t>Мярка</t>
  </si>
  <si>
    <t>MWh</t>
  </si>
  <si>
    <t>от инсталация 1 - Коген</t>
  </si>
  <si>
    <t>от инсталация 2 - ТГ2</t>
  </si>
  <si>
    <t>Собствени нужди на ТЕЦ "Пловдив Север" общо, в т.ч.:</t>
  </si>
  <si>
    <t>от инсталация 1 - Коген - за самата инсталация</t>
  </si>
  <si>
    <t>за инсталация 2 - ТГ 2</t>
  </si>
  <si>
    <t>продадена на НЕК от ТЕЦ "Пловдив Север" общо, в т.ч.:</t>
  </si>
  <si>
    <t xml:space="preserve"> продадена на търговец на свободен пазар от ТЕЦ "Пловдив Север" общо, в т.ч.:</t>
  </si>
  <si>
    <t>продадена на НЕК</t>
  </si>
  <si>
    <t>продадена на търговец</t>
  </si>
  <si>
    <t>"ЕВН България Топлофикация" ЕАД</t>
  </si>
  <si>
    <t xml:space="preserve">инж. Симо Симов </t>
  </si>
  <si>
    <t>Изпълнителен член на СД:</t>
  </si>
  <si>
    <t>2016 г.</t>
  </si>
  <si>
    <t>Общо за периода</t>
  </si>
  <si>
    <t>Година</t>
  </si>
  <si>
    <t>Е собствено потребление - от инсталация 1-Коген за собствени нужди на инсталация 2-ТГ 2</t>
  </si>
  <si>
    <t>Измерена нето ЕЕ от ТЕЦ "Пловдив Север" общо, в т.ч.</t>
  </si>
  <si>
    <t>Ебруто от ТЕЦ "Пловдив Север" общо</t>
  </si>
  <si>
    <t>Енето по фактури (по график) за ТЕЦ "Пловдив Север" общо, в т.ч.:</t>
  </si>
  <si>
    <t>Робърт Дик</t>
  </si>
  <si>
    <t>Председател на СД:</t>
  </si>
  <si>
    <t>Обобщена справка за брутно производство, собствени нужди и нетно производство на електрическа енергия за периода Юли 2016 г. - Юни 2017 г.
за ТЕЦ „Пловдив Север“ по инсталации и общо за централата</t>
  </si>
  <si>
    <t>2017 г.</t>
  </si>
  <si>
    <t xml:space="preserve">Приложение по т.I.5. от писмо на КЕВР с изх.№ Е-14-00-3 / 01.03.2017 г. </t>
  </si>
  <si>
    <t>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</si>
</sst>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color indexed="8"/>
      <name val="Times New Roman"/>
      <family val="2"/>
      <charset val="204"/>
    </font>
    <font>
      <sz val="10"/>
      <color indexed="8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Font="1" applyBorder="1" applyAlignment="1">
      <alignment horizontal="right"/>
    </xf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164" fontId="0" fillId="0" borderId="1" xfId="0" applyNumberFormat="1" applyFont="1" applyBorder="1" applyAlignment="1">
      <alignment horizontal="right"/>
    </xf>
    <xf numFmtId="164" fontId="0" fillId="0" borderId="1" xfId="0" applyNumberFormat="1" applyFont="1" applyBorder="1" applyAlignment="1">
      <alignment horizontal="center"/>
    </xf>
    <xf numFmtId="0" fontId="4" fillId="0" borderId="0" xfId="0" applyNumberFormat="1" applyFont="1" applyAlignment="1">
      <alignment horizontal="center" wrapText="1"/>
    </xf>
    <xf numFmtId="0" fontId="6" fillId="0" borderId="0" xfId="1" applyFont="1" applyAlignment="1"/>
    <xf numFmtId="3" fontId="1" fillId="2" borderId="1" xfId="0" applyNumberFormat="1" applyFont="1" applyFill="1" applyBorder="1"/>
    <xf numFmtId="3" fontId="0" fillId="0" borderId="1" xfId="0" applyNumberFormat="1" applyBorder="1"/>
    <xf numFmtId="3" fontId="0" fillId="0" borderId="0" xfId="0" applyNumberFormat="1"/>
    <xf numFmtId="3" fontId="2" fillId="0" borderId="1" xfId="0" applyNumberFormat="1" applyFont="1" applyBorder="1"/>
    <xf numFmtId="0" fontId="1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3" fontId="8" fillId="0" borderId="1" xfId="0" applyNumberFormat="1" applyFont="1" applyBorder="1"/>
    <xf numFmtId="3" fontId="7" fillId="0" borderId="1" xfId="0" applyNumberFormat="1" applyFont="1" applyBorder="1"/>
    <xf numFmtId="0" fontId="6" fillId="0" borderId="0" xfId="1" applyFont="1" applyAlignment="1">
      <alignment horizontal="left"/>
    </xf>
    <xf numFmtId="0" fontId="9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Normal_anex-tg-gt-4-4¡_Plovdiv_1_korig_faktori_2010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120316</xdr:colOff>
      <xdr:row>0</xdr:row>
      <xdr:rowOff>10027</xdr:rowOff>
    </xdr:from>
    <xdr:to>
      <xdr:col>0</xdr:col>
      <xdr:colOff>1177591</xdr:colOff>
      <xdr:row>2</xdr:row>
      <xdr:rowOff>57652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316" y="10027"/>
          <a:ext cx="1057275" cy="3684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zoomScale="95" zoomScaleNormal="95" workbookViewId="0">
      <selection activeCell="H30" sqref="H30:J30"/>
    </sheetView>
  </sheetViews>
  <sheetFormatPr defaultRowHeight="12.75" x14ac:dyDescent="0.2"/>
  <cols>
    <col min="1" max="1" width="44.7109375" customWidth="1"/>
    <col min="2" max="2" width="8.140625" bestFit="1" customWidth="1"/>
    <col min="3" max="14" width="8.7109375" customWidth="1"/>
    <col min="15" max="15" width="10.7109375" customWidth="1"/>
  </cols>
  <sheetData>
    <row r="1" spans="1:15" x14ac:dyDescent="0.2">
      <c r="H1" s="25" t="s">
        <v>26</v>
      </c>
      <c r="I1" s="25"/>
      <c r="J1" s="25"/>
      <c r="K1" s="25"/>
      <c r="L1" s="25"/>
      <c r="M1" s="25"/>
      <c r="N1" s="25"/>
      <c r="O1" s="25"/>
    </row>
    <row r="5" spans="1:15" ht="18" x14ac:dyDescent="0.25">
      <c r="A5" s="26" t="s">
        <v>12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1.5" customHeight="1" x14ac:dyDescent="0.25">
      <c r="A6" s="27" t="s">
        <v>24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ht="15" x14ac:dyDescent="0.25">
      <c r="A7" s="14"/>
      <c r="B7" s="14"/>
      <c r="C7" s="14"/>
      <c r="D7" s="14"/>
    </row>
    <row r="8" spans="1:15" x14ac:dyDescent="0.2">
      <c r="A8" s="30" t="s">
        <v>0</v>
      </c>
      <c r="B8" s="1" t="s">
        <v>17</v>
      </c>
      <c r="C8" s="28" t="s">
        <v>15</v>
      </c>
      <c r="D8" s="28"/>
      <c r="E8" s="28"/>
      <c r="F8" s="28"/>
      <c r="G8" s="28"/>
      <c r="H8" s="28"/>
      <c r="I8" s="28" t="s">
        <v>25</v>
      </c>
      <c r="J8" s="28"/>
      <c r="K8" s="28"/>
      <c r="L8" s="28"/>
      <c r="M8" s="28"/>
      <c r="N8" s="28"/>
      <c r="O8" s="29" t="s">
        <v>16</v>
      </c>
    </row>
    <row r="9" spans="1:15" x14ac:dyDescent="0.2">
      <c r="A9" s="31"/>
      <c r="B9" s="1" t="s">
        <v>1</v>
      </c>
      <c r="C9" s="1">
        <v>7</v>
      </c>
      <c r="D9" s="1">
        <v>8</v>
      </c>
      <c r="E9" s="1">
        <v>9</v>
      </c>
      <c r="F9" s="1">
        <v>10</v>
      </c>
      <c r="G9" s="1">
        <v>11</v>
      </c>
      <c r="H9" s="1">
        <v>12</v>
      </c>
      <c r="I9" s="1">
        <v>1</v>
      </c>
      <c r="J9" s="1">
        <v>2</v>
      </c>
      <c r="K9" s="1">
        <v>3</v>
      </c>
      <c r="L9" s="1">
        <v>4</v>
      </c>
      <c r="M9" s="1">
        <v>5</v>
      </c>
      <c r="N9" s="1">
        <v>6</v>
      </c>
      <c r="O9" s="29"/>
    </row>
    <row r="10" spans="1:15" x14ac:dyDescent="0.2">
      <c r="A10" s="20" t="s">
        <v>20</v>
      </c>
      <c r="B10" s="4" t="s">
        <v>2</v>
      </c>
      <c r="C10" s="16">
        <f>SUM(C11:C12)</f>
        <v>18008.599999999999</v>
      </c>
      <c r="D10" s="16">
        <f t="shared" ref="D10:N10" si="0">SUM(D11:D12)</f>
        <v>18122.3</v>
      </c>
      <c r="E10" s="16">
        <f t="shared" si="0"/>
        <v>15529.75</v>
      </c>
      <c r="F10" s="16">
        <f t="shared" si="0"/>
        <v>23593.45</v>
      </c>
      <c r="G10" s="16">
        <f t="shared" si="0"/>
        <v>32575.7</v>
      </c>
      <c r="H10" s="16">
        <f t="shared" si="0"/>
        <v>38238.295680000003</v>
      </c>
      <c r="I10" s="16">
        <f t="shared" si="0"/>
        <v>46862.191200000001</v>
      </c>
      <c r="J10" s="16">
        <f t="shared" si="0"/>
        <v>33852.205679999999</v>
      </c>
      <c r="K10" s="16">
        <f t="shared" si="0"/>
        <v>35499.080000000016</v>
      </c>
      <c r="L10" s="16">
        <f t="shared" si="0"/>
        <v>25500</v>
      </c>
      <c r="M10" s="16">
        <f t="shared" si="0"/>
        <v>19000</v>
      </c>
      <c r="N10" s="16">
        <f t="shared" si="0"/>
        <v>18450</v>
      </c>
      <c r="O10" s="16">
        <f>SUM(C10:N10)</f>
        <v>325231.57256</v>
      </c>
    </row>
    <row r="11" spans="1:15" x14ac:dyDescent="0.2">
      <c r="A11" s="7" t="s">
        <v>3</v>
      </c>
      <c r="B11" s="3" t="s">
        <v>2</v>
      </c>
      <c r="C11" s="17">
        <v>18008.599999999999</v>
      </c>
      <c r="D11" s="17">
        <v>18122.3</v>
      </c>
      <c r="E11" s="17">
        <v>15529.75</v>
      </c>
      <c r="F11" s="17">
        <v>23593.45</v>
      </c>
      <c r="G11" s="17">
        <v>32575.7</v>
      </c>
      <c r="H11" s="17">
        <v>31860</v>
      </c>
      <c r="I11" s="17">
        <v>37979.1</v>
      </c>
      <c r="J11" s="17">
        <v>32922.15</v>
      </c>
      <c r="K11" s="17">
        <v>35499.080000000016</v>
      </c>
      <c r="L11" s="17">
        <v>25500</v>
      </c>
      <c r="M11" s="17">
        <v>19000</v>
      </c>
      <c r="N11" s="17">
        <v>18450</v>
      </c>
      <c r="O11" s="17">
        <f t="shared" ref="O11:O22" si="1">SUM(C11:N11)</f>
        <v>309040.13</v>
      </c>
    </row>
    <row r="12" spans="1:15" x14ac:dyDescent="0.2">
      <c r="A12" s="12" t="s">
        <v>4</v>
      </c>
      <c r="B12" s="13" t="s">
        <v>2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6378.2956800000002</v>
      </c>
      <c r="I12" s="17">
        <v>8883.0912000000026</v>
      </c>
      <c r="J12" s="17">
        <v>930.05567999999994</v>
      </c>
      <c r="K12" s="17">
        <v>0</v>
      </c>
      <c r="L12" s="17">
        <v>0</v>
      </c>
      <c r="M12" s="17">
        <v>0</v>
      </c>
      <c r="N12" s="17">
        <v>0</v>
      </c>
      <c r="O12" s="17">
        <f t="shared" si="1"/>
        <v>16191.442560000001</v>
      </c>
    </row>
    <row r="13" spans="1:15" ht="25.5" x14ac:dyDescent="0.2">
      <c r="A13" s="20" t="s">
        <v>5</v>
      </c>
      <c r="B13" s="4" t="s">
        <v>2</v>
      </c>
      <c r="C13" s="16">
        <f t="shared" ref="C13:I13" si="2">C14+C17</f>
        <v>635.43055999999706</v>
      </c>
      <c r="D13" s="16">
        <f t="shared" si="2"/>
        <v>739.18040000000838</v>
      </c>
      <c r="E13" s="16">
        <f t="shared" si="2"/>
        <v>563.85399999999754</v>
      </c>
      <c r="F13" s="16">
        <f t="shared" si="2"/>
        <v>717.38799999999901</v>
      </c>
      <c r="G13" s="16">
        <f t="shared" si="2"/>
        <v>982.06856000000187</v>
      </c>
      <c r="H13" s="16">
        <f t="shared" si="2"/>
        <v>1874.6185349999912</v>
      </c>
      <c r="I13" s="16">
        <f t="shared" si="2"/>
        <v>2212.3875600000028</v>
      </c>
      <c r="J13" s="16">
        <f>J14+J17</f>
        <v>1434.0490800000102</v>
      </c>
      <c r="K13" s="16">
        <f t="shared" ref="K13:N13" si="3">K14+K17</f>
        <v>1058.2900000000154</v>
      </c>
      <c r="L13" s="16">
        <f t="shared" si="3"/>
        <v>690</v>
      </c>
      <c r="M13" s="16">
        <f t="shared" si="3"/>
        <v>550</v>
      </c>
      <c r="N13" s="16">
        <f t="shared" si="3"/>
        <v>520</v>
      </c>
      <c r="O13" s="16">
        <f t="shared" si="1"/>
        <v>11977.266695000024</v>
      </c>
    </row>
    <row r="14" spans="1:15" x14ac:dyDescent="0.2">
      <c r="A14" s="2" t="s">
        <v>3</v>
      </c>
      <c r="B14" s="3" t="s">
        <v>2</v>
      </c>
      <c r="C14" s="17">
        <f t="shared" ref="C14:I14" si="4">SUM(C15:C16)</f>
        <v>635.43055999999706</v>
      </c>
      <c r="D14" s="17">
        <f t="shared" si="4"/>
        <v>739.18040000000838</v>
      </c>
      <c r="E14" s="17">
        <f t="shared" si="4"/>
        <v>563.85399999999754</v>
      </c>
      <c r="F14" s="17">
        <f t="shared" si="4"/>
        <v>717.38799999999901</v>
      </c>
      <c r="G14" s="17">
        <f t="shared" si="4"/>
        <v>982.06856000000187</v>
      </c>
      <c r="H14" s="17">
        <f t="shared" si="4"/>
        <v>1202.9934149999924</v>
      </c>
      <c r="I14" s="17">
        <f t="shared" si="4"/>
        <v>1282.7139600000091</v>
      </c>
      <c r="J14" s="17">
        <f>SUM(J15:J16)</f>
        <v>1341.1590000000106</v>
      </c>
      <c r="K14" s="17">
        <f t="shared" ref="K14:N14" si="5">SUM(K15:K16)</f>
        <v>1058.2900000000154</v>
      </c>
      <c r="L14" s="17">
        <f t="shared" si="5"/>
        <v>690</v>
      </c>
      <c r="M14" s="17">
        <f t="shared" si="5"/>
        <v>550</v>
      </c>
      <c r="N14" s="17">
        <f t="shared" si="5"/>
        <v>520</v>
      </c>
      <c r="O14" s="17">
        <f t="shared" si="1"/>
        <v>10283.077895000031</v>
      </c>
    </row>
    <row r="15" spans="1:15" x14ac:dyDescent="0.2">
      <c r="A15" s="5" t="s">
        <v>6</v>
      </c>
      <c r="B15" s="3"/>
      <c r="C15" s="17">
        <v>635.43055999999706</v>
      </c>
      <c r="D15" s="17">
        <v>739.18040000000838</v>
      </c>
      <c r="E15" s="17">
        <v>563.85399999999754</v>
      </c>
      <c r="F15" s="17">
        <v>717.38799999999901</v>
      </c>
      <c r="G15" s="17">
        <v>944.4264800000019</v>
      </c>
      <c r="H15" s="17">
        <v>911.26861499996448</v>
      </c>
      <c r="I15" s="17">
        <v>1163.6465999999709</v>
      </c>
      <c r="J15" s="17">
        <v>930.87420000000202</v>
      </c>
      <c r="K15" s="17">
        <v>1058.2900000000154</v>
      </c>
      <c r="L15" s="17">
        <v>690</v>
      </c>
      <c r="M15" s="17">
        <v>550</v>
      </c>
      <c r="N15" s="17">
        <v>520</v>
      </c>
      <c r="O15" s="17">
        <f t="shared" si="1"/>
        <v>9424.3588549999567</v>
      </c>
    </row>
    <row r="16" spans="1:15" ht="25.5" x14ac:dyDescent="0.2">
      <c r="A16" s="6" t="s">
        <v>18</v>
      </c>
      <c r="B16" s="3" t="s">
        <v>2</v>
      </c>
      <c r="C16" s="17">
        <v>0</v>
      </c>
      <c r="D16" s="17">
        <v>0</v>
      </c>
      <c r="E16" s="17">
        <v>0</v>
      </c>
      <c r="F16" s="17">
        <v>0</v>
      </c>
      <c r="G16" s="17">
        <v>37.64208</v>
      </c>
      <c r="H16" s="17">
        <v>291.72480000002798</v>
      </c>
      <c r="I16" s="17">
        <v>119.06736000003821</v>
      </c>
      <c r="J16" s="17">
        <v>410.28480000000843</v>
      </c>
      <c r="K16" s="17">
        <v>0</v>
      </c>
      <c r="L16" s="17">
        <v>0</v>
      </c>
      <c r="M16" s="17">
        <v>0</v>
      </c>
      <c r="N16" s="17">
        <v>0</v>
      </c>
      <c r="O16" s="17">
        <f t="shared" si="1"/>
        <v>858.71904000007464</v>
      </c>
    </row>
    <row r="17" spans="1:15" x14ac:dyDescent="0.2">
      <c r="A17" s="2" t="s">
        <v>7</v>
      </c>
      <c r="B17" s="3" t="s">
        <v>2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671.62511999999879</v>
      </c>
      <c r="I17" s="17">
        <v>929.67359999999371</v>
      </c>
      <c r="J17" s="17">
        <v>92.890079999999784</v>
      </c>
      <c r="K17" s="17">
        <v>0</v>
      </c>
      <c r="L17" s="17">
        <v>0</v>
      </c>
      <c r="M17" s="17">
        <v>0</v>
      </c>
      <c r="N17" s="17">
        <v>0</v>
      </c>
      <c r="O17" s="17">
        <f t="shared" si="1"/>
        <v>1694.1887999999922</v>
      </c>
    </row>
    <row r="18" spans="1:15" ht="25.5" x14ac:dyDescent="0.2">
      <c r="A18" s="20" t="s">
        <v>19</v>
      </c>
      <c r="B18" s="4" t="s">
        <v>2</v>
      </c>
      <c r="C18" s="16">
        <f t="shared" ref="C18:I18" si="6">SUM(C19:C20)</f>
        <v>17373.169440000001</v>
      </c>
      <c r="D18" s="16">
        <f t="shared" si="6"/>
        <v>17383.119599999991</v>
      </c>
      <c r="E18" s="16">
        <f t="shared" si="6"/>
        <v>14965.896000000002</v>
      </c>
      <c r="F18" s="16">
        <f t="shared" si="6"/>
        <v>22876.062000000002</v>
      </c>
      <c r="G18" s="16">
        <f t="shared" si="6"/>
        <v>31593.631439999997</v>
      </c>
      <c r="H18" s="16">
        <f t="shared" si="6"/>
        <v>36363.677145000009</v>
      </c>
      <c r="I18" s="16">
        <f t="shared" si="6"/>
        <v>44649.803639999998</v>
      </c>
      <c r="J18" s="16">
        <f>SUM(J19:J20)</f>
        <v>32418.156599999991</v>
      </c>
      <c r="K18" s="16">
        <f t="shared" ref="K18:N18" si="7">SUM(K19:K20)</f>
        <v>34440.79</v>
      </c>
      <c r="L18" s="16">
        <f t="shared" si="7"/>
        <v>24810</v>
      </c>
      <c r="M18" s="16">
        <f t="shared" si="7"/>
        <v>18450</v>
      </c>
      <c r="N18" s="16">
        <f t="shared" si="7"/>
        <v>17930</v>
      </c>
      <c r="O18" s="16">
        <f t="shared" si="1"/>
        <v>313254.305865</v>
      </c>
    </row>
    <row r="19" spans="1:15" x14ac:dyDescent="0.2">
      <c r="A19" s="7" t="s">
        <v>3</v>
      </c>
      <c r="B19" s="3" t="s">
        <v>2</v>
      </c>
      <c r="C19" s="17">
        <f>C11-C15-C16</f>
        <v>17373.169440000001</v>
      </c>
      <c r="D19" s="22">
        <f t="shared" ref="D19:N19" si="8">D11-D15-D16</f>
        <v>17383.119599999991</v>
      </c>
      <c r="E19" s="22">
        <f t="shared" si="8"/>
        <v>14965.896000000002</v>
      </c>
      <c r="F19" s="22">
        <f t="shared" si="8"/>
        <v>22876.062000000002</v>
      </c>
      <c r="G19" s="22">
        <f t="shared" si="8"/>
        <v>31593.631439999997</v>
      </c>
      <c r="H19" s="22">
        <f t="shared" si="8"/>
        <v>30657.006585000006</v>
      </c>
      <c r="I19" s="22">
        <f t="shared" si="8"/>
        <v>36696.38603999999</v>
      </c>
      <c r="J19" s="22">
        <f t="shared" si="8"/>
        <v>31580.990999999991</v>
      </c>
      <c r="K19" s="22">
        <f t="shared" si="8"/>
        <v>34440.79</v>
      </c>
      <c r="L19" s="22">
        <f t="shared" si="8"/>
        <v>24810</v>
      </c>
      <c r="M19" s="22">
        <f t="shared" si="8"/>
        <v>18450</v>
      </c>
      <c r="N19" s="22">
        <f t="shared" si="8"/>
        <v>17930</v>
      </c>
      <c r="O19" s="17">
        <f t="shared" si="1"/>
        <v>298757.05210499995</v>
      </c>
    </row>
    <row r="20" spans="1:15" x14ac:dyDescent="0.2">
      <c r="A20" s="7" t="s">
        <v>4</v>
      </c>
      <c r="B20" s="3" t="s">
        <v>2</v>
      </c>
      <c r="C20" s="17"/>
      <c r="D20" s="17"/>
      <c r="E20" s="17"/>
      <c r="F20" s="17"/>
      <c r="G20" s="17"/>
      <c r="H20" s="17">
        <f t="shared" ref="H20" si="9">H12-H17</f>
        <v>5706.6705600000014</v>
      </c>
      <c r="I20" s="17">
        <f>I12-I17</f>
        <v>7953.4176000000089</v>
      </c>
      <c r="J20" s="22">
        <f>J12-J17</f>
        <v>837.16560000000015</v>
      </c>
      <c r="K20" s="23"/>
      <c r="L20" s="23"/>
      <c r="M20" s="23"/>
      <c r="N20" s="23"/>
      <c r="O20" s="17">
        <f t="shared" si="1"/>
        <v>14497.253760000011</v>
      </c>
    </row>
    <row r="21" spans="1:15" x14ac:dyDescent="0.2">
      <c r="A21" s="10"/>
      <c r="B21" s="11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</row>
    <row r="22" spans="1:15" ht="25.5" x14ac:dyDescent="0.2">
      <c r="A22" s="20" t="s">
        <v>19</v>
      </c>
      <c r="B22" s="4" t="s">
        <v>2</v>
      </c>
      <c r="C22" s="16">
        <f>C18</f>
        <v>17373.169440000001</v>
      </c>
      <c r="D22" s="16">
        <f t="shared" ref="D22:N22" si="10">D18</f>
        <v>17383.119599999991</v>
      </c>
      <c r="E22" s="16">
        <f t="shared" si="10"/>
        <v>14965.896000000002</v>
      </c>
      <c r="F22" s="16">
        <f t="shared" si="10"/>
        <v>22876.062000000002</v>
      </c>
      <c r="G22" s="16">
        <f t="shared" si="10"/>
        <v>31593.631439999997</v>
      </c>
      <c r="H22" s="16">
        <f t="shared" si="10"/>
        <v>36363.677145000009</v>
      </c>
      <c r="I22" s="16">
        <f t="shared" si="10"/>
        <v>44649.803639999998</v>
      </c>
      <c r="J22" s="16">
        <f t="shared" si="10"/>
        <v>32418.156599999991</v>
      </c>
      <c r="K22" s="16">
        <f t="shared" si="10"/>
        <v>34440.79</v>
      </c>
      <c r="L22" s="16">
        <f t="shared" si="10"/>
        <v>24810</v>
      </c>
      <c r="M22" s="16">
        <f t="shared" si="10"/>
        <v>18450</v>
      </c>
      <c r="N22" s="16">
        <f t="shared" si="10"/>
        <v>17930</v>
      </c>
      <c r="O22" s="16">
        <f t="shared" si="1"/>
        <v>313254.305865</v>
      </c>
    </row>
    <row r="23" spans="1:15" x14ac:dyDescent="0.2">
      <c r="A23" s="7" t="s">
        <v>10</v>
      </c>
      <c r="B23" s="3" t="s">
        <v>2</v>
      </c>
      <c r="C23" s="17" t="s">
        <v>27</v>
      </c>
      <c r="D23" s="17" t="s">
        <v>27</v>
      </c>
      <c r="E23" s="17" t="s">
        <v>27</v>
      </c>
      <c r="F23" s="17" t="s">
        <v>27</v>
      </c>
      <c r="G23" s="17" t="s">
        <v>27</v>
      </c>
      <c r="H23" s="17" t="s">
        <v>27</v>
      </c>
      <c r="I23" s="17" t="s">
        <v>27</v>
      </c>
      <c r="J23" s="17" t="s">
        <v>27</v>
      </c>
      <c r="K23" s="17" t="s">
        <v>27</v>
      </c>
      <c r="L23" s="17" t="s">
        <v>27</v>
      </c>
      <c r="M23" s="17" t="s">
        <v>27</v>
      </c>
      <c r="N23" s="17" t="s">
        <v>27</v>
      </c>
      <c r="O23" s="17">
        <f>SUM(C23:N23)</f>
        <v>0</v>
      </c>
    </row>
    <row r="24" spans="1:15" x14ac:dyDescent="0.2">
      <c r="A24" s="7" t="s">
        <v>11</v>
      </c>
      <c r="B24" s="3" t="s">
        <v>2</v>
      </c>
      <c r="C24" s="17" t="s">
        <v>27</v>
      </c>
      <c r="D24" s="17" t="s">
        <v>27</v>
      </c>
      <c r="E24" s="17" t="s">
        <v>27</v>
      </c>
      <c r="F24" s="17" t="s">
        <v>27</v>
      </c>
      <c r="G24" s="17" t="s">
        <v>27</v>
      </c>
      <c r="H24" s="17" t="s">
        <v>27</v>
      </c>
      <c r="I24" s="17" t="s">
        <v>27</v>
      </c>
      <c r="J24" s="17" t="s">
        <v>27</v>
      </c>
      <c r="K24" s="17" t="s">
        <v>27</v>
      </c>
      <c r="L24" s="17" t="s">
        <v>27</v>
      </c>
      <c r="M24" s="17" t="s">
        <v>27</v>
      </c>
      <c r="N24" s="17" t="s">
        <v>27</v>
      </c>
      <c r="O24" s="17">
        <f>SUM(C24:N24)</f>
        <v>0</v>
      </c>
    </row>
    <row r="25" spans="1:15" x14ac:dyDescent="0.2">
      <c r="A25" s="10"/>
      <c r="B25" s="11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spans="1:15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spans="1:15" ht="25.5" x14ac:dyDescent="0.2">
      <c r="A27" s="20" t="s">
        <v>21</v>
      </c>
      <c r="B27" s="8" t="s">
        <v>2</v>
      </c>
      <c r="C27" s="16">
        <f t="shared" ref="C27:I27" si="11">SUM(C28,C31)</f>
        <v>0</v>
      </c>
      <c r="D27" s="16">
        <f t="shared" si="11"/>
        <v>0</v>
      </c>
      <c r="E27" s="16">
        <f t="shared" si="11"/>
        <v>0</v>
      </c>
      <c r="F27" s="16">
        <f t="shared" si="11"/>
        <v>0</v>
      </c>
      <c r="G27" s="16">
        <f t="shared" si="11"/>
        <v>0</v>
      </c>
      <c r="H27" s="16">
        <f t="shared" si="11"/>
        <v>0</v>
      </c>
      <c r="I27" s="16">
        <f t="shared" si="11"/>
        <v>0</v>
      </c>
      <c r="J27" s="16">
        <f>SUM(J28,J31)</f>
        <v>0</v>
      </c>
      <c r="K27" s="16">
        <f t="shared" ref="K27:N27" si="12">SUM(K28,K31)</f>
        <v>0</v>
      </c>
      <c r="L27" s="16">
        <f t="shared" si="12"/>
        <v>0</v>
      </c>
      <c r="M27" s="16">
        <f t="shared" si="12"/>
        <v>0</v>
      </c>
      <c r="N27" s="16">
        <f t="shared" si="12"/>
        <v>0</v>
      </c>
      <c r="O27" s="16">
        <f>SUM(C27:N27)</f>
        <v>0</v>
      </c>
    </row>
    <row r="28" spans="1:15" ht="25.5" x14ac:dyDescent="0.2">
      <c r="A28" s="21" t="s">
        <v>8</v>
      </c>
      <c r="B28" s="9" t="s">
        <v>2</v>
      </c>
      <c r="C28" s="19">
        <f t="shared" ref="C28:H28" si="13">SUM(C29:C30)</f>
        <v>0</v>
      </c>
      <c r="D28" s="19">
        <f t="shared" si="13"/>
        <v>0</v>
      </c>
      <c r="E28" s="19">
        <f t="shared" si="13"/>
        <v>0</v>
      </c>
      <c r="F28" s="19">
        <f t="shared" si="13"/>
        <v>0</v>
      </c>
      <c r="G28" s="19">
        <f t="shared" si="13"/>
        <v>0</v>
      </c>
      <c r="H28" s="19">
        <f t="shared" si="13"/>
        <v>0</v>
      </c>
      <c r="I28" s="19">
        <f>SUM(I29:I30)</f>
        <v>0</v>
      </c>
      <c r="J28" s="19">
        <f>SUM(J29:J30)</f>
        <v>0</v>
      </c>
      <c r="K28" s="19">
        <f t="shared" ref="K28:N28" si="14">SUM(K29:K30)</f>
        <v>0</v>
      </c>
      <c r="L28" s="19">
        <f t="shared" si="14"/>
        <v>0</v>
      </c>
      <c r="M28" s="19">
        <f t="shared" si="14"/>
        <v>0</v>
      </c>
      <c r="N28" s="19">
        <f t="shared" si="14"/>
        <v>0</v>
      </c>
      <c r="O28" s="19">
        <f t="shared" ref="O28:O33" si="15">SUM(C28:N28)</f>
        <v>0</v>
      </c>
    </row>
    <row r="29" spans="1:15" x14ac:dyDescent="0.2">
      <c r="A29" s="7" t="s">
        <v>3</v>
      </c>
      <c r="B29" s="3" t="s">
        <v>2</v>
      </c>
      <c r="C29" s="17" t="s">
        <v>27</v>
      </c>
      <c r="D29" s="17" t="s">
        <v>27</v>
      </c>
      <c r="E29" s="17" t="s">
        <v>27</v>
      </c>
      <c r="F29" s="17" t="s">
        <v>27</v>
      </c>
      <c r="G29" s="17" t="s">
        <v>27</v>
      </c>
      <c r="H29" s="17" t="s">
        <v>27</v>
      </c>
      <c r="I29" s="17" t="s">
        <v>27</v>
      </c>
      <c r="J29" s="17" t="s">
        <v>27</v>
      </c>
      <c r="K29" s="17" t="s">
        <v>27</v>
      </c>
      <c r="L29" s="17" t="s">
        <v>27</v>
      </c>
      <c r="M29" s="17" t="s">
        <v>27</v>
      </c>
      <c r="N29" s="17" t="s">
        <v>27</v>
      </c>
      <c r="O29" s="17">
        <f t="shared" si="15"/>
        <v>0</v>
      </c>
    </row>
    <row r="30" spans="1:15" x14ac:dyDescent="0.2">
      <c r="A30" s="7" t="s">
        <v>4</v>
      </c>
      <c r="B30" s="3" t="s">
        <v>2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 t="s">
        <v>27</v>
      </c>
      <c r="I30" s="17" t="s">
        <v>27</v>
      </c>
      <c r="J30" s="17" t="s">
        <v>27</v>
      </c>
      <c r="K30" s="17">
        <v>0</v>
      </c>
      <c r="L30" s="17">
        <v>0</v>
      </c>
      <c r="M30" s="17">
        <v>0</v>
      </c>
      <c r="N30" s="17">
        <v>0</v>
      </c>
      <c r="O30" s="17">
        <f t="shared" si="15"/>
        <v>0</v>
      </c>
    </row>
    <row r="31" spans="1:15" ht="25.5" x14ac:dyDescent="0.2">
      <c r="A31" s="21" t="s">
        <v>9</v>
      </c>
      <c r="B31" s="9" t="s">
        <v>2</v>
      </c>
      <c r="C31" s="19">
        <f t="shared" ref="C31:I31" si="16">SUM(C32:C33)</f>
        <v>0</v>
      </c>
      <c r="D31" s="19">
        <f t="shared" si="16"/>
        <v>0</v>
      </c>
      <c r="E31" s="19">
        <f t="shared" si="16"/>
        <v>0</v>
      </c>
      <c r="F31" s="19">
        <f t="shared" si="16"/>
        <v>0</v>
      </c>
      <c r="G31" s="19">
        <f t="shared" si="16"/>
        <v>0</v>
      </c>
      <c r="H31" s="19">
        <f t="shared" si="16"/>
        <v>0</v>
      </c>
      <c r="I31" s="19">
        <f t="shared" si="16"/>
        <v>0</v>
      </c>
      <c r="J31" s="19">
        <f>SUM(J32:J33)</f>
        <v>0</v>
      </c>
      <c r="K31" s="19">
        <f t="shared" ref="K31:N31" si="17">SUM(K32:K33)</f>
        <v>0</v>
      </c>
      <c r="L31" s="19">
        <f t="shared" si="17"/>
        <v>0</v>
      </c>
      <c r="M31" s="19">
        <f t="shared" si="17"/>
        <v>0</v>
      </c>
      <c r="N31" s="19">
        <f t="shared" si="17"/>
        <v>0</v>
      </c>
      <c r="O31" s="19">
        <f t="shared" si="15"/>
        <v>0</v>
      </c>
    </row>
    <row r="32" spans="1:15" x14ac:dyDescent="0.2">
      <c r="A32" s="7" t="s">
        <v>3</v>
      </c>
      <c r="B32" s="3" t="s">
        <v>2</v>
      </c>
      <c r="C32" s="17" t="s">
        <v>27</v>
      </c>
      <c r="D32" s="17" t="s">
        <v>27</v>
      </c>
      <c r="E32" s="17" t="s">
        <v>27</v>
      </c>
      <c r="F32" s="17" t="s">
        <v>27</v>
      </c>
      <c r="G32" s="17" t="s">
        <v>27</v>
      </c>
      <c r="H32" s="17" t="s">
        <v>27</v>
      </c>
      <c r="I32" s="17" t="s">
        <v>27</v>
      </c>
      <c r="J32" s="17" t="s">
        <v>27</v>
      </c>
      <c r="K32" s="17" t="s">
        <v>27</v>
      </c>
      <c r="L32" s="17" t="s">
        <v>27</v>
      </c>
      <c r="M32" s="17" t="s">
        <v>27</v>
      </c>
      <c r="N32" s="17" t="s">
        <v>27</v>
      </c>
      <c r="O32" s="17">
        <f t="shared" si="15"/>
        <v>0</v>
      </c>
    </row>
    <row r="33" spans="1:15" x14ac:dyDescent="0.2">
      <c r="A33" s="7" t="s">
        <v>4</v>
      </c>
      <c r="B33" s="3" t="s">
        <v>2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f t="shared" si="15"/>
        <v>0</v>
      </c>
    </row>
    <row r="36" spans="1:15" x14ac:dyDescent="0.2">
      <c r="A36" s="15" t="s">
        <v>13</v>
      </c>
      <c r="B36" s="15"/>
      <c r="C36" s="15"/>
      <c r="K36" s="24" t="s">
        <v>22</v>
      </c>
      <c r="L36" s="24"/>
      <c r="M36" s="24"/>
      <c r="N36" s="24"/>
    </row>
    <row r="37" spans="1:15" x14ac:dyDescent="0.2">
      <c r="A37" s="15" t="s">
        <v>14</v>
      </c>
      <c r="B37" s="15"/>
      <c r="C37" s="15"/>
      <c r="K37" s="24" t="s">
        <v>23</v>
      </c>
      <c r="L37" s="24"/>
      <c r="M37" s="24"/>
      <c r="N37" s="24"/>
    </row>
  </sheetData>
  <mergeCells count="9">
    <mergeCell ref="K36:N36"/>
    <mergeCell ref="K37:N37"/>
    <mergeCell ref="H1:O1"/>
    <mergeCell ref="A5:O5"/>
    <mergeCell ref="A6:O6"/>
    <mergeCell ref="C8:H8"/>
    <mergeCell ref="I8:N8"/>
    <mergeCell ref="O8:O9"/>
    <mergeCell ref="A8:A9"/>
  </mergeCells>
  <printOptions horizontalCentered="1"/>
  <pageMargins left="0" right="0" top="0.59055118110236227" bottom="0.35433070866141736" header="0.31496062992125984" footer="0.31496062992125984"/>
  <pageSetup paperSize="9" scale="86" fitToHeight="0" orientation="landscape" verticalDpi="599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1</vt:i4>
      </vt:variant>
    </vt:vector>
  </HeadingPairs>
  <TitlesOfParts>
    <vt:vector size="4" baseType="lpstr">
      <vt:lpstr>07_2015-06_2016</vt:lpstr>
      <vt:lpstr>Sheet2</vt:lpstr>
      <vt:lpstr>Sheet3</vt:lpstr>
      <vt:lpstr>'07_2015-06_2016'!Област_печат</vt:lpstr>
    </vt:vector>
  </TitlesOfParts>
  <Company>EVN Bulgaria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Stefanova Vanya</dc:creator>
  <cp:lastModifiedBy>Ivanov Ivan CY</cp:lastModifiedBy>
  <cp:lastPrinted>2017-03-31T05:48:28Z</cp:lastPrinted>
  <dcterms:created xsi:type="dcterms:W3CDTF">2016-03-22T05:52:16Z</dcterms:created>
  <dcterms:modified xsi:type="dcterms:W3CDTF">2017-03-31T05:48:30Z</dcterms:modified>
</cp:coreProperties>
</file>